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1\Desktop\20260511\"/>
    </mc:Choice>
  </mc:AlternateContent>
  <xr:revisionPtr revIDLastSave="0" documentId="13_ncr:1_{15271284-0531-4F8E-BBBE-B4058DF070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melléklet" sheetId="9" r:id="rId1"/>
    <sheet name="2.melléklet" sheetId="10" r:id="rId2"/>
    <sheet name="3. melléklet" sheetId="4" state="hidden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8" i="9" l="1"/>
  <c r="E98" i="9"/>
  <c r="D76" i="9"/>
  <c r="F35" i="10" l="1"/>
  <c r="D35" i="10"/>
  <c r="G28" i="10" l="1"/>
  <c r="G35" i="10" s="1"/>
  <c r="G10" i="10"/>
  <c r="G8" i="10"/>
  <c r="G7" i="10"/>
  <c r="G6" i="10"/>
  <c r="F10" i="10"/>
  <c r="F8" i="10"/>
  <c r="F7" i="10"/>
  <c r="F6" i="10"/>
  <c r="D14" i="10"/>
  <c r="C14" i="10"/>
  <c r="D7" i="10"/>
  <c r="C7" i="10"/>
  <c r="F49" i="10" l="1"/>
  <c r="F12" i="10"/>
  <c r="F22" i="10" s="1"/>
  <c r="D130" i="9"/>
  <c r="D124" i="9"/>
  <c r="D119" i="9"/>
  <c r="D115" i="9"/>
  <c r="D108" i="9"/>
  <c r="D104" i="9"/>
  <c r="D84" i="9"/>
  <c r="D79" i="9"/>
  <c r="D71" i="9"/>
  <c r="D67" i="9"/>
  <c r="D59" i="9"/>
  <c r="D52" i="9"/>
  <c r="D46" i="9"/>
  <c r="D34" i="9"/>
  <c r="C9" i="10" s="1"/>
  <c r="C12" i="10" s="1"/>
  <c r="D26" i="9"/>
  <c r="D19" i="9"/>
  <c r="D5" i="9"/>
  <c r="D12" i="9"/>
  <c r="D42" i="10"/>
  <c r="C43" i="10"/>
  <c r="C42" i="10" s="1"/>
  <c r="G39" i="10"/>
  <c r="G48" i="10" s="1"/>
  <c r="D36" i="10"/>
  <c r="C36" i="10"/>
  <c r="C31" i="10"/>
  <c r="C35" i="10" s="1"/>
  <c r="G21" i="10"/>
  <c r="D18" i="10"/>
  <c r="C18" i="10"/>
  <c r="D13" i="10"/>
  <c r="C13" i="10"/>
  <c r="C10" i="10"/>
  <c r="G12" i="10"/>
  <c r="E135" i="9"/>
  <c r="E134" i="9"/>
  <c r="E133" i="9"/>
  <c r="E132" i="9"/>
  <c r="E131" i="9"/>
  <c r="E129" i="9"/>
  <c r="E128" i="9"/>
  <c r="E127" i="9"/>
  <c r="E125" i="9"/>
  <c r="E123" i="9"/>
  <c r="E122" i="9"/>
  <c r="E121" i="9"/>
  <c r="E120" i="9"/>
  <c r="E118" i="9"/>
  <c r="E117" i="9"/>
  <c r="E116" i="9"/>
  <c r="E112" i="9"/>
  <c r="E111" i="9"/>
  <c r="E108" i="9" s="1"/>
  <c r="E110" i="9"/>
  <c r="E107" i="9"/>
  <c r="E104" i="9" s="1"/>
  <c r="E87" i="9"/>
  <c r="E86" i="9"/>
  <c r="E85" i="9"/>
  <c r="E81" i="9"/>
  <c r="E80" i="9"/>
  <c r="E78" i="9"/>
  <c r="E76" i="9" s="1"/>
  <c r="E75" i="9"/>
  <c r="E74" i="9"/>
  <c r="E73" i="9"/>
  <c r="E72" i="9"/>
  <c r="E70" i="9"/>
  <c r="E69" i="9"/>
  <c r="E68" i="9"/>
  <c r="E63" i="9"/>
  <c r="E60" i="9"/>
  <c r="E56" i="9"/>
  <c r="E53" i="9"/>
  <c r="E52" i="9" s="1"/>
  <c r="E51" i="9"/>
  <c r="E50" i="9"/>
  <c r="E48" i="9"/>
  <c r="E47" i="9"/>
  <c r="E46" i="9" s="1"/>
  <c r="E35" i="9"/>
  <c r="E26" i="9"/>
  <c r="E23" i="9"/>
  <c r="E22" i="9"/>
  <c r="E21" i="9"/>
  <c r="E20" i="9"/>
  <c r="E16" i="9"/>
  <c r="E15" i="9"/>
  <c r="E14" i="9"/>
  <c r="E13" i="9"/>
  <c r="E11" i="9"/>
  <c r="E5" i="9" s="1"/>
  <c r="D138" i="9" l="1"/>
  <c r="E79" i="9"/>
  <c r="D91" i="9"/>
  <c r="F50" i="10"/>
  <c r="E19" i="9"/>
  <c r="D66" i="9"/>
  <c r="E12" i="9"/>
  <c r="E59" i="9"/>
  <c r="E130" i="9"/>
  <c r="D114" i="9"/>
  <c r="D139" i="9" s="1"/>
  <c r="C21" i="10"/>
  <c r="C22" i="10" s="1"/>
  <c r="G22" i="10"/>
  <c r="G49" i="10"/>
  <c r="C48" i="10"/>
  <c r="D48" i="10"/>
  <c r="D49" i="10" s="1"/>
  <c r="D21" i="10"/>
  <c r="E114" i="9"/>
  <c r="E71" i="9"/>
  <c r="E67" i="9"/>
  <c r="E84" i="9"/>
  <c r="E119" i="9"/>
  <c r="E124" i="9"/>
  <c r="E34" i="9"/>
  <c r="D9" i="10" s="1"/>
  <c r="D12" i="10" s="1"/>
  <c r="E115" i="9"/>
  <c r="D22" i="10" l="1"/>
  <c r="D50" i="10" s="1"/>
  <c r="D92" i="9"/>
  <c r="G50" i="10"/>
  <c r="E66" i="9"/>
  <c r="C49" i="10"/>
  <c r="C50" i="10" s="1"/>
  <c r="E138" i="9"/>
  <c r="E139" i="9" s="1"/>
  <c r="E91" i="9"/>
  <c r="E92" i="9" l="1"/>
  <c r="C10" i="4"/>
  <c r="C7" i="4"/>
  <c r="C11" i="4" l="1"/>
  <c r="C19" i="4" s="1"/>
  <c r="C21" i="4" s="1"/>
</calcChain>
</file>

<file path=xl/sharedStrings.xml><?xml version="1.0" encoding="utf-8"?>
<sst xmlns="http://schemas.openxmlformats.org/spreadsheetml/2006/main" count="572" uniqueCount="461">
  <si>
    <t>Forintban!</t>
  </si>
  <si>
    <t>Eredeti előirányzat</t>
  </si>
  <si>
    <t>Módosított előirányzat</t>
  </si>
  <si>
    <t>Bevételek</t>
  </si>
  <si>
    <t>Kamatbevételek</t>
  </si>
  <si>
    <t>Kiadások</t>
  </si>
  <si>
    <t>Személyi juttatások</t>
  </si>
  <si>
    <t>Tartalékok</t>
  </si>
  <si>
    <t>Általános tartalék</t>
  </si>
  <si>
    <t>Megnevezés</t>
  </si>
  <si>
    <t>Felújítások</t>
  </si>
  <si>
    <t>Beruházások</t>
  </si>
  <si>
    <t>Sorszám</t>
  </si>
  <si>
    <t>Összeg</t>
  </si>
  <si>
    <t>1.</t>
  </si>
  <si>
    <t>Alaptevékenység költségvetési bevételei</t>
  </si>
  <si>
    <t>2.</t>
  </si>
  <si>
    <t>Alaptevékenység költségvetési kiadásai</t>
  </si>
  <si>
    <t>3.</t>
  </si>
  <si>
    <t>Alaptevékenység költségvetési egyenlege</t>
  </si>
  <si>
    <t>4.</t>
  </si>
  <si>
    <t>Alaptevékenység finanszírozási bevételei</t>
  </si>
  <si>
    <t>5.</t>
  </si>
  <si>
    <t>Alaptevékenység finanszírozási kiadásai</t>
  </si>
  <si>
    <t>6.</t>
  </si>
  <si>
    <t>Alaptevékenység finanszírozási egyenlege</t>
  </si>
  <si>
    <t>7.</t>
  </si>
  <si>
    <t>Alaptevékenység maradványa</t>
  </si>
  <si>
    <t>8.</t>
  </si>
  <si>
    <t>Vállalkozási tevékenység költségvetési bevételei</t>
  </si>
  <si>
    <t>9.</t>
  </si>
  <si>
    <t>Vállalkozási tevékenység költségvetési kiadásai</t>
  </si>
  <si>
    <t>10.</t>
  </si>
  <si>
    <t>Vállalkozási tevékenység költségvetési egyenlege</t>
  </si>
  <si>
    <t>11.</t>
  </si>
  <si>
    <t>Vállalkozási tevékenység finanszírozási bevételei</t>
  </si>
  <si>
    <t>12.</t>
  </si>
  <si>
    <t>Vállalkozási tevékenység finanszírozási kiadásai</t>
  </si>
  <si>
    <t>13.</t>
  </si>
  <si>
    <t>Vállalkozási tevékenység finanszírozási egyenlege</t>
  </si>
  <si>
    <t>14.</t>
  </si>
  <si>
    <t>Vállalkozási tevékenység maradványa</t>
  </si>
  <si>
    <t>15.</t>
  </si>
  <si>
    <t>Összes maradvány</t>
  </si>
  <si>
    <t>16.</t>
  </si>
  <si>
    <t>Alaptevékenység kötelezettségvállalással terhelt maradványa</t>
  </si>
  <si>
    <t>17.</t>
  </si>
  <si>
    <t>Alaptevékenység szabad maradványa</t>
  </si>
  <si>
    <t>18.</t>
  </si>
  <si>
    <t>Vállalkozási tevékenységet terhelő befizetési kötelezettség</t>
  </si>
  <si>
    <t>19.</t>
  </si>
  <si>
    <t>Vállalkozási tevékenység felhasználható maradványa</t>
  </si>
  <si>
    <t>10</t>
  </si>
  <si>
    <t>Maradványkimutatás
Társadalmi Ellenőrző Tájékoztató Társulás</t>
  </si>
  <si>
    <t>B E V É T E L E K</t>
  </si>
  <si>
    <t>Forintban</t>
  </si>
  <si>
    <t>Sor-
szám</t>
  </si>
  <si>
    <t>Rovat azonosító</t>
  </si>
  <si>
    <t>Bevételi jogcím</t>
  </si>
  <si>
    <t>B11</t>
  </si>
  <si>
    <t>Önkormányzat működési támogatásai (1.1.+…+.1.6.)</t>
  </si>
  <si>
    <t>1.1.</t>
  </si>
  <si>
    <t>B111</t>
  </si>
  <si>
    <t>Helyi önkormányzatok működésének általános támogatása</t>
  </si>
  <si>
    <t>1.2.</t>
  </si>
  <si>
    <t>B112</t>
  </si>
  <si>
    <t>Önkormányzatok egyes köznevelési feladatainak támogatása</t>
  </si>
  <si>
    <t>1.3.</t>
  </si>
  <si>
    <t>B113</t>
  </si>
  <si>
    <t>Önkormányzatok szociális és gyermekjóléti, étkeztetési feladatainak támogatása</t>
  </si>
  <si>
    <t>1.4.</t>
  </si>
  <si>
    <t>B114</t>
  </si>
  <si>
    <t>Önkormányzatok kulturális feladatainak támogatása</t>
  </si>
  <si>
    <t>1.5.</t>
  </si>
  <si>
    <t>B115</t>
  </si>
  <si>
    <t xml:space="preserve">Működési célú kvi támogatások és kiegészítő támogatások </t>
  </si>
  <si>
    <t>1.6.</t>
  </si>
  <si>
    <t>B116</t>
  </si>
  <si>
    <t>Elszámolásból származó bevételek</t>
  </si>
  <si>
    <t>Működési célú támogatások államháztartáson belülről (2.1.+…+.2.5.)</t>
  </si>
  <si>
    <t>2.1.</t>
  </si>
  <si>
    <t>B12</t>
  </si>
  <si>
    <t>Elvonások és befizetések bevételei</t>
  </si>
  <si>
    <t>2.2.</t>
  </si>
  <si>
    <t>B13</t>
  </si>
  <si>
    <t xml:space="preserve">Működési célú garancia- és kezességvállalásból megtérülések </t>
  </si>
  <si>
    <t>2.3.</t>
  </si>
  <si>
    <t>B14</t>
  </si>
  <si>
    <t xml:space="preserve">Működési célú visszatérítendő támogatások, kölcsönök visszatérülése </t>
  </si>
  <si>
    <t>2.4.</t>
  </si>
  <si>
    <t>B15</t>
  </si>
  <si>
    <t>Működési célú visszatérítendő támogatások, kölcsönök igénybevétele</t>
  </si>
  <si>
    <t>2.5.</t>
  </si>
  <si>
    <t>B16</t>
  </si>
  <si>
    <t xml:space="preserve">Egyéb működési célú támogatások bevételei </t>
  </si>
  <si>
    <t>2.6.</t>
  </si>
  <si>
    <t>2.5.-ből EU-s támogatás</t>
  </si>
  <si>
    <t>B2</t>
  </si>
  <si>
    <t>Felhalmozási célú támogatások államháztartáson belülről (3.1.+…+3.5.)</t>
  </si>
  <si>
    <t>3.1.</t>
  </si>
  <si>
    <t>B21</t>
  </si>
  <si>
    <t>Felhalmozási célú önkormányzati támogatások</t>
  </si>
  <si>
    <t>3.2.</t>
  </si>
  <si>
    <t>B22</t>
  </si>
  <si>
    <t>Felhalmozási célú garancia- és kezességvállalásból megtérülések</t>
  </si>
  <si>
    <t>3.3.</t>
  </si>
  <si>
    <t>B23</t>
  </si>
  <si>
    <t>Felhalmozási célú visszatérítendő támogatások, kölcsönök visszatérülése</t>
  </si>
  <si>
    <t>3.4.</t>
  </si>
  <si>
    <t>B24</t>
  </si>
  <si>
    <t>Felhalmozási célú visszatérítendő támogatások, kölcsönök igénybevétele</t>
  </si>
  <si>
    <t>3.5.</t>
  </si>
  <si>
    <t>B25</t>
  </si>
  <si>
    <t>Egyéb felhalmozási célú támogatások bevételei</t>
  </si>
  <si>
    <t>3.6.</t>
  </si>
  <si>
    <t xml:space="preserve">   3.5.-ből EU-s támogatás</t>
  </si>
  <si>
    <t xml:space="preserve">4. </t>
  </si>
  <si>
    <t>B3</t>
  </si>
  <si>
    <t>Közhatalmi bevételek (4.1.+4.2.+4.3.+4.4.)</t>
  </si>
  <si>
    <t>4.1</t>
  </si>
  <si>
    <t>B34</t>
  </si>
  <si>
    <t xml:space="preserve">Vagyoni tipusú adók  </t>
  </si>
  <si>
    <t>4.2</t>
  </si>
  <si>
    <t>B31</t>
  </si>
  <si>
    <t>Jövedelemadók</t>
  </si>
  <si>
    <t>4.3</t>
  </si>
  <si>
    <t>B351</t>
  </si>
  <si>
    <t xml:space="preserve">Értékesítési és forgalmi adók  </t>
  </si>
  <si>
    <t>4.4</t>
  </si>
  <si>
    <t>B352</t>
  </si>
  <si>
    <t xml:space="preserve">Fogyasztási adók  </t>
  </si>
  <si>
    <t>4.5</t>
  </si>
  <si>
    <t>B354</t>
  </si>
  <si>
    <t xml:space="preserve">Gépjárműadók </t>
  </si>
  <si>
    <t>4.6</t>
  </si>
  <si>
    <t>B355</t>
  </si>
  <si>
    <t xml:space="preserve">Egyéb áruhasználati és szolgáltatási adók </t>
  </si>
  <si>
    <t>4.7</t>
  </si>
  <si>
    <t>B36</t>
  </si>
  <si>
    <t xml:space="preserve">Egyéb közhatalmi bevételek  </t>
  </si>
  <si>
    <t>B4</t>
  </si>
  <si>
    <t>Működési bevételek (5.1.+…+ 5.10.)</t>
  </si>
  <si>
    <t>5.1.</t>
  </si>
  <si>
    <t>B401</t>
  </si>
  <si>
    <t>Készletértékesítés ellenértéke</t>
  </si>
  <si>
    <t>5.2.</t>
  </si>
  <si>
    <t>B402</t>
  </si>
  <si>
    <t>Szolgáltatások ellenértéke</t>
  </si>
  <si>
    <t>5.3.</t>
  </si>
  <si>
    <t>B403</t>
  </si>
  <si>
    <t>Közvetített szolgáltatások értéke</t>
  </si>
  <si>
    <t>5.4.</t>
  </si>
  <si>
    <t>B404</t>
  </si>
  <si>
    <t>Tulajdonosi bevételek</t>
  </si>
  <si>
    <t>5.5.</t>
  </si>
  <si>
    <t>B405</t>
  </si>
  <si>
    <t>Ellátási díjak</t>
  </si>
  <si>
    <t>5.6.</t>
  </si>
  <si>
    <t>B406</t>
  </si>
  <si>
    <t xml:space="preserve">Kiszámlázott általános forgalmi adó </t>
  </si>
  <si>
    <t>5.7.</t>
  </si>
  <si>
    <t>B407</t>
  </si>
  <si>
    <t>Általános forgalmi adó visszatérítése</t>
  </si>
  <si>
    <t>5.8.</t>
  </si>
  <si>
    <t>B408</t>
  </si>
  <si>
    <t>5.9.</t>
  </si>
  <si>
    <t>B409</t>
  </si>
  <si>
    <t>Egyéb pénzügyi műveletek bevételei</t>
  </si>
  <si>
    <t>5.10.</t>
  </si>
  <si>
    <t>B410</t>
  </si>
  <si>
    <t>Biztosító által fizetett kártérítés</t>
  </si>
  <si>
    <t>5.11.</t>
  </si>
  <si>
    <t>B411</t>
  </si>
  <si>
    <t>Egyéb működési bevételek</t>
  </si>
  <si>
    <t>B5</t>
  </si>
  <si>
    <t>Felhalmozási bevételek (6.1.+…+6.5.)</t>
  </si>
  <si>
    <t>6.1.</t>
  </si>
  <si>
    <t>B51</t>
  </si>
  <si>
    <t>Immateriális javak értékesítése</t>
  </si>
  <si>
    <t>6.2.</t>
  </si>
  <si>
    <t>B52</t>
  </si>
  <si>
    <t>Ingatlanok értékesítése</t>
  </si>
  <si>
    <t>6.3.</t>
  </si>
  <si>
    <t>B53</t>
  </si>
  <si>
    <t>Egyéb tárgyi eszközök értékesítése</t>
  </si>
  <si>
    <t>6.4.</t>
  </si>
  <si>
    <t>B54</t>
  </si>
  <si>
    <t>Részesedések értékesítése</t>
  </si>
  <si>
    <t>6.5.</t>
  </si>
  <si>
    <t>B55</t>
  </si>
  <si>
    <t>Részesedések megszűnéséhez kapcsolódó bevételek</t>
  </si>
  <si>
    <t xml:space="preserve">7. </t>
  </si>
  <si>
    <t>B6</t>
  </si>
  <si>
    <t>Működési célú átvett pénzeszközök (7.1. + … + 7.3.)</t>
  </si>
  <si>
    <t>7.1</t>
  </si>
  <si>
    <t>B61</t>
  </si>
  <si>
    <t>Működési célú garancia- és kezességvállalásból származó megtérülések ÁH kívülről</t>
  </si>
  <si>
    <t>7.2</t>
  </si>
  <si>
    <t>B62</t>
  </si>
  <si>
    <t>Működési célú visszatérítendő támogatások, kölcsönök visszatérülése az Európai Uniótól</t>
  </si>
  <si>
    <t>7.3</t>
  </si>
  <si>
    <t>B63</t>
  </si>
  <si>
    <t>Működési célú v.tér. tám., kölcsönök vtér.kormányoktól és más nemzetközi szervezetektől</t>
  </si>
  <si>
    <t>7.4</t>
  </si>
  <si>
    <t>B64</t>
  </si>
  <si>
    <t>Működési célú visszatérítendő támogatások, kölcsönök visszatérülése ÁH kívülről</t>
  </si>
  <si>
    <t>7.5</t>
  </si>
  <si>
    <t>B65</t>
  </si>
  <si>
    <t>Egyéb működési célú átvett pénzeszközök</t>
  </si>
  <si>
    <t>7.6.</t>
  </si>
  <si>
    <t>7.5.-ból EU-s támogatás (közvetlen)</t>
  </si>
  <si>
    <t>B7</t>
  </si>
  <si>
    <t>Felhalmozási célú átvett pénzeszközök (8.1.+8.2.+8.3.)</t>
  </si>
  <si>
    <t>8.1</t>
  </si>
  <si>
    <t>B71</t>
  </si>
  <si>
    <t>Felhalmozási célú garancia- és kezességvállalásból származó megtérülések ÁH kívülről</t>
  </si>
  <si>
    <t>8.2</t>
  </si>
  <si>
    <t>B72</t>
  </si>
  <si>
    <t>Felhalmozási célú visszatérítendő támogatások, kölcsönök visszatérülése az Európai Uniótól</t>
  </si>
  <si>
    <t>8.3</t>
  </si>
  <si>
    <t>B73</t>
  </si>
  <si>
    <t>Felhalmozási célú v.tér.tám., kölcsönök v.tér. kormányoktól és más nemzetközi szervezetektől</t>
  </si>
  <si>
    <t>8.4</t>
  </si>
  <si>
    <t>B74</t>
  </si>
  <si>
    <t>Felhalmozási célú visszatérítendő támogatások, kölcsönök visszatérülése ÁH kívülről</t>
  </si>
  <si>
    <t>8.5</t>
  </si>
  <si>
    <t>B75</t>
  </si>
  <si>
    <t>Egyéb felhalmozási célú átvett pénzeszközök</t>
  </si>
  <si>
    <t>8.6</t>
  </si>
  <si>
    <t>8.5.-ból EU-s támogatás (közvetlen)</t>
  </si>
  <si>
    <t>KÖLTSÉGVETÉSI BEVÉTELEK ÖSSZESEN: (1+…+8)</t>
  </si>
  <si>
    <t xml:space="preserve">   10.</t>
  </si>
  <si>
    <t>B81</t>
  </si>
  <si>
    <t>Hitel-, kölcsönfelvétel államháztartáson kívülről  (10.1.+10.3.)</t>
  </si>
  <si>
    <t>10.1.</t>
  </si>
  <si>
    <t>B8111</t>
  </si>
  <si>
    <t>Hosszú lejáratú  hitelek, kölcsönök felvétele</t>
  </si>
  <si>
    <t>10.2.</t>
  </si>
  <si>
    <t>B8112</t>
  </si>
  <si>
    <t>Likviditási célú  hitelek, kölcsönök felvétele pénzügyi vállalkozástól</t>
  </si>
  <si>
    <t>10.3.</t>
  </si>
  <si>
    <t>B8113</t>
  </si>
  <si>
    <t xml:space="preserve">    Rövid lejáratú  hitelek, kölcsönök felvétele</t>
  </si>
  <si>
    <t xml:space="preserve">   11.</t>
  </si>
  <si>
    <t>B812</t>
  </si>
  <si>
    <t>Belföldi értékpapírok bevételei (11.1. +…+ 11.4.)</t>
  </si>
  <si>
    <t>11.1.</t>
  </si>
  <si>
    <t>B8121</t>
  </si>
  <si>
    <t>Forgatási célú belföldi értékpapírok beváltása,  értékesítése</t>
  </si>
  <si>
    <t>11.2.</t>
  </si>
  <si>
    <t>B8122</t>
  </si>
  <si>
    <t>Forgatási célú belföldi értékpapírok kibocsátása</t>
  </si>
  <si>
    <t>11.3.</t>
  </si>
  <si>
    <t>B8123</t>
  </si>
  <si>
    <t>Befektetési célú belföldi értékpapírok beváltása,  értékesítése</t>
  </si>
  <si>
    <t>11.4.</t>
  </si>
  <si>
    <t>B8124</t>
  </si>
  <si>
    <t>Befektetési célú belföldi értékpapírok kibocsátása</t>
  </si>
  <si>
    <t xml:space="preserve">    12.</t>
  </si>
  <si>
    <t>B813</t>
  </si>
  <si>
    <t>Maradvány igénybevétele (12.1. + 12.2.)</t>
  </si>
  <si>
    <t>12.1.</t>
  </si>
  <si>
    <t>B8131</t>
  </si>
  <si>
    <t>Előző év költségvetési maradványának igénybevétele</t>
  </si>
  <si>
    <t>12.2.</t>
  </si>
  <si>
    <t>B8132</t>
  </si>
  <si>
    <t>Előző év vállalkozási maradványának igénybevétele</t>
  </si>
  <si>
    <t xml:space="preserve">    13.</t>
  </si>
  <si>
    <t>Belföldi finanszírozás bevételei (13.1. + … + 13.4.)</t>
  </si>
  <si>
    <t>13.1</t>
  </si>
  <si>
    <t>B814</t>
  </si>
  <si>
    <t>Államháztartáson belüli megelőlegezések</t>
  </si>
  <si>
    <t>13.2</t>
  </si>
  <si>
    <t>B815</t>
  </si>
  <si>
    <t>Államháztartáson belüli megelőlegezések törlesztése</t>
  </si>
  <si>
    <t>13.3</t>
  </si>
  <si>
    <t>B17</t>
  </si>
  <si>
    <t>Betétek megszüntetése</t>
  </si>
  <si>
    <t>13.4</t>
  </si>
  <si>
    <t>B819</t>
  </si>
  <si>
    <t>Tulajdonosi kölcsönök bevételei</t>
  </si>
  <si>
    <t xml:space="preserve">    14.</t>
  </si>
  <si>
    <t>B82</t>
  </si>
  <si>
    <t>Külföldi finanszírozás bevételei (14.1.+…14.4.)</t>
  </si>
  <si>
    <t xml:space="preserve">    14.1</t>
  </si>
  <si>
    <t>B821</t>
  </si>
  <si>
    <t>Forgatási célú külföldi értékpapírok beváltása,  értékesítése</t>
  </si>
  <si>
    <t xml:space="preserve">    14.2</t>
  </si>
  <si>
    <t>B822</t>
  </si>
  <si>
    <t>Befektetési célú külföldi értékpapírok beváltása,  értékesítése</t>
  </si>
  <si>
    <t xml:space="preserve">    14.3</t>
  </si>
  <si>
    <t>B823</t>
  </si>
  <si>
    <t>Külföldi értékpapírok kibocsátása</t>
  </si>
  <si>
    <t xml:space="preserve">    14.4</t>
  </si>
  <si>
    <t>B824</t>
  </si>
  <si>
    <t>Külföldi hitelek, kölcsönök felvétele</t>
  </si>
  <si>
    <t xml:space="preserve">    15.</t>
  </si>
  <si>
    <t>B83</t>
  </si>
  <si>
    <t>Adóssághoz nem kapcsolódó származékos ügyletek bevételei</t>
  </si>
  <si>
    <t>Váltóbevételek</t>
  </si>
  <si>
    <t>B8</t>
  </si>
  <si>
    <t>FINANSZÍROZÁSI BEVÉTELEK ÖSSZESEN: (10. + … +15.)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</si>
  <si>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</si>
  <si>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</si>
  <si>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</si>
  <si>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</si>
  <si>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</si>
  <si>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K1</t>
  </si>
  <si>
    <t>Személyi  juttatások</t>
  </si>
  <si>
    <t>K2</t>
  </si>
  <si>
    <t>Munkaadókat terhelő járulékok és szociális hozzájárulási adó</t>
  </si>
  <si>
    <t>K3</t>
  </si>
  <si>
    <t>Dologi  kiadások</t>
  </si>
  <si>
    <t>K4</t>
  </si>
  <si>
    <t>Ellátottak pénzbeli juttatásai</t>
  </si>
  <si>
    <t>1.5</t>
  </si>
  <si>
    <t>K5</t>
  </si>
  <si>
    <t>Egyéb működési célú kiadások</t>
  </si>
  <si>
    <t>K513</t>
  </si>
  <si>
    <t>Tartalékok (2.1.+2.3.)</t>
  </si>
  <si>
    <t>2.1</t>
  </si>
  <si>
    <t>2.2</t>
  </si>
  <si>
    <t>Egyéb céltartalék</t>
  </si>
  <si>
    <t>2.3</t>
  </si>
  <si>
    <t>Pályázati céltartalék</t>
  </si>
  <si>
    <r>
      <t xml:space="preserve">   Felhalmozási költségvetés kiadásai </t>
    </r>
    <r>
      <rPr>
        <sz val="8"/>
        <rFont val="Times New Roman CE"/>
        <charset val="238"/>
      </rPr>
      <t>(3.1.+3.3.+3.5.)</t>
    </r>
  </si>
  <si>
    <t>3.1</t>
  </si>
  <si>
    <t>K6</t>
  </si>
  <si>
    <t>3.2</t>
  </si>
  <si>
    <t>2.1.-ből EU-s forrásból megvalósuló beruházás</t>
  </si>
  <si>
    <t>3.3</t>
  </si>
  <si>
    <t>K7</t>
  </si>
  <si>
    <t>3.4</t>
  </si>
  <si>
    <t>2.3.-ból EU-s forrásból megvalósuló felújítás</t>
  </si>
  <si>
    <t>3.5</t>
  </si>
  <si>
    <t>K8</t>
  </si>
  <si>
    <t>Egyéb felhalmozási kiadások</t>
  </si>
  <si>
    <t>KÖLTSÉGVETÉSI KIADÁSOK ÖSSZESEN (1+2+3)</t>
  </si>
  <si>
    <t>Hitel-, kölcsöntörlesztés államháztartáson kívülre (5.1. + … + 5.3.)</t>
  </si>
  <si>
    <t>K9111</t>
  </si>
  <si>
    <t xml:space="preserve">   Hosszú lejáratú hitelek, kölcsönök törlesztése</t>
  </si>
  <si>
    <t>K9112</t>
  </si>
  <si>
    <t xml:space="preserve">   Likviditási célú hitelek, kölcsönök törlesztése pénzügyi vállalkozásnak</t>
  </si>
  <si>
    <t>K9113</t>
  </si>
  <si>
    <t xml:space="preserve">   Rövid lejáratú hitelek, kölcsönök törlesztése</t>
  </si>
  <si>
    <t>K912</t>
  </si>
  <si>
    <t>Belföldi értékpapírok kiadásai (6.1. + … + 6.4.)</t>
  </si>
  <si>
    <t>6.1</t>
  </si>
  <si>
    <t>K9121</t>
  </si>
  <si>
    <t>Forgatási célú belföldi értékpapírok vásárlása</t>
  </si>
  <si>
    <t>6.2</t>
  </si>
  <si>
    <t>K9122</t>
  </si>
  <si>
    <t>Befektetési célú belföldi értékpapírok vásárlása</t>
  </si>
  <si>
    <t>6.3</t>
  </si>
  <si>
    <t>K9123</t>
  </si>
  <si>
    <t>Kincstárjegyek beváltása</t>
  </si>
  <si>
    <t>6.4</t>
  </si>
  <si>
    <t>K9125</t>
  </si>
  <si>
    <t>Belföldi kötvények beváltása</t>
  </si>
  <si>
    <t>Belföldi finanszírozás kiadásai (7.1. + … + 7.4.)</t>
  </si>
  <si>
    <t>7.1.</t>
  </si>
  <si>
    <t>K913</t>
  </si>
  <si>
    <t>Államháztartáson belüli megelőlegezések folyósítása</t>
  </si>
  <si>
    <t>7.2.</t>
  </si>
  <si>
    <t>K914</t>
  </si>
  <si>
    <t>Államháztartáson belüli megelőlegezések visszafizetése</t>
  </si>
  <si>
    <t>7.3.</t>
  </si>
  <si>
    <t>K916</t>
  </si>
  <si>
    <t>Pénzeszközök lekötött betétként elhelyezése</t>
  </si>
  <si>
    <t>K917</t>
  </si>
  <si>
    <t>Pénzügyi lízing kiadásai</t>
  </si>
  <si>
    <t>K919</t>
  </si>
  <si>
    <t>Tulajdonosi kölcsönök kiadásai</t>
  </si>
  <si>
    <t>K92</t>
  </si>
  <si>
    <t>Külföldi finanszírozás kiadásai (6.1. + … + 6.4.)</t>
  </si>
  <si>
    <t>K921</t>
  </si>
  <si>
    <t>Forgatási célú külföldi értékpapírok vásárlása</t>
  </si>
  <si>
    <t>K922</t>
  </si>
  <si>
    <t>Befektetési célú külföldi értékpapírok vásárlása</t>
  </si>
  <si>
    <t>K923</t>
  </si>
  <si>
    <t>Külföldi értékpapírok beváltása</t>
  </si>
  <si>
    <t>K924</t>
  </si>
  <si>
    <t>Hitelek, kölcsönök törlesztése külföldi kormányoknak nemz. Szervezeteknek</t>
  </si>
  <si>
    <t>K925</t>
  </si>
  <si>
    <t>Hitelek, kölcsönök törlesztése külföldi pénzintézeteknek</t>
  </si>
  <si>
    <t>9</t>
  </si>
  <si>
    <t>K93</t>
  </si>
  <si>
    <t>Adóssághoz nem kapcsolódó származékos ügyletek</t>
  </si>
  <si>
    <t>K94</t>
  </si>
  <si>
    <t>Váltókiadások</t>
  </si>
  <si>
    <t>K9</t>
  </si>
  <si>
    <t>FINANSZÍROZÁSI KIADÁSOK ÖSSZESEN: (5.+…+9.)</t>
  </si>
  <si>
    <t>KIADÁSOK ÖSSZESEN: (4+11)</t>
  </si>
  <si>
    <t>Forintban !</t>
  </si>
  <si>
    <t>Önkormányzatok működési támogatásai</t>
  </si>
  <si>
    <t>Működési célú támogatások államháztartáson belülről</t>
  </si>
  <si>
    <t>Közhatalmi bevételek</t>
  </si>
  <si>
    <t xml:space="preserve">Dologi kiadások </t>
  </si>
  <si>
    <t>Működési bevételek</t>
  </si>
  <si>
    <t>Működési célú átvett pénzeszközök</t>
  </si>
  <si>
    <t>4.-ből EU-s támogatás</t>
  </si>
  <si>
    <t>Költségvetési bevételek összesen (1.+2.+4.+5.+7.+…+12.)</t>
  </si>
  <si>
    <t>Költségvetési kiadások összesen (1.+...+12.)</t>
  </si>
  <si>
    <t>Hiány belső finanszírozásának bevételei (15.+…+18. )</t>
  </si>
  <si>
    <t>Értékpapír vásárlása, visszavásárlása</t>
  </si>
  <si>
    <t xml:space="preserve">   Költségvetési maradvány igénybevétele </t>
  </si>
  <si>
    <t>Likviditási célú hitelek törlesztése</t>
  </si>
  <si>
    <t xml:space="preserve">   Vállalkozási maradvány igénybevétele </t>
  </si>
  <si>
    <t>Rövid lejáratú hitelek törlesztése</t>
  </si>
  <si>
    <t xml:space="preserve">   Betét visszavonásából származó bevétel </t>
  </si>
  <si>
    <t>Hosszú lejáratú hitelek törlesztése</t>
  </si>
  <si>
    <t xml:space="preserve">   Egyéb belső finanszírozási bevételek</t>
  </si>
  <si>
    <t>Kölcsön törlesztése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</si>
  <si>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</si>
  <si>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</si>
  <si>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</si>
  <si>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</si>
  <si>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</si>
  <si>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</si>
  <si>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</si>
  <si>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</si>
  <si>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</si>
  <si>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</si>
  <si>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</si>
  <si>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</si>
  <si>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</si>
  <si>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</si>
  <si>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25.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</si>
  <si>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</si>
  <si>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</si>
  <si>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</si>
  <si>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</si>
  <si>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</si>
  <si>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</si>
  <si>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Pályázati tartalék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</si>
  <si>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</si>
  <si>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</si>
  <si>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</si>
  <si>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</si>
  <si>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</si>
  <si>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</si>
  <si>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</si>
  <si>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</si>
  <si>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</si>
  <si>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</si>
  <si>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</si>
  <si>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</si>
  <si>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</si>
  <si>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</si>
  <si>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</si>
  <si>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</si>
  <si>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</si>
  <si>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</si>
  <si>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</si>
  <si>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</si>
  <si>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</si>
  <si>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29.</t>
  </si>
  <si>
    <t>BEVÉTEL MINDÖSSZESEN</t>
  </si>
  <si>
    <t>KIADÁSOK MINDÖSSZESEN</t>
  </si>
  <si>
    <t xml:space="preserve">I. Működési célú bevételek és kiadások mérlege
</t>
  </si>
  <si>
    <t xml:space="preserve">II. Felhalmozási célú bevételek és kiadások mérlege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</si>
</sst>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_-* #,##0\ _F_t_-;\-* #,##0\ _F_t_-;_-* &quot;-&quot;??\ _F_t_-;_-@_-"/>
    <numFmt numFmtId="166" formatCode="#,###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0"/>
      <name val="Times New Roman CE"/>
      <charset val="238"/>
    </font>
    <font>
      <i/>
      <sz val="10"/>
      <name val="Times New Roman CE"/>
      <charset val="238"/>
    </font>
    <font>
      <b/>
      <sz val="16"/>
      <name val="Times New Roman CE"/>
      <charset val="238"/>
    </font>
    <font>
      <sz val="10"/>
      <color rgb="FF000000"/>
      <name val="Arial CE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25" fillId="0" borderId="0"/>
  </cellStyleXfs>
  <cellXfs count="174">
    <xf numFmtId="0" fontId="0" fillId="0" borderId="0" xfId="0"/>
    <xf numFmtId="0" fontId="8" fillId="0" borderId="29" xfId="5" applyFont="1" applyBorder="1" applyAlignment="1">
      <alignment horizontal="right" vertical="center"/>
    </xf>
    <xf numFmtId="0" fontId="9" fillId="0" borderId="12" xfId="6" applyFont="1" applyBorder="1" applyAlignment="1">
      <alignment horizontal="center" vertical="center" wrapText="1"/>
    </xf>
    <xf numFmtId="0" fontId="9" fillId="0" borderId="18" xfId="6" applyFont="1" applyBorder="1" applyAlignment="1">
      <alignment horizontal="center" vertical="center" wrapText="1"/>
    </xf>
    <xf numFmtId="0" fontId="10" fillId="0" borderId="16" xfId="6" applyFont="1" applyBorder="1" applyAlignment="1">
      <alignment horizontal="center" vertical="center" wrapText="1"/>
    </xf>
    <xf numFmtId="0" fontId="10" fillId="0" borderId="12" xfId="6" applyFont="1" applyBorder="1" applyAlignment="1">
      <alignment horizontal="left" vertical="center" wrapText="1" indent="1"/>
    </xf>
    <xf numFmtId="0" fontId="10" fillId="0" borderId="18" xfId="6" applyFont="1" applyBorder="1" applyAlignment="1">
      <alignment horizontal="left" vertical="center" wrapText="1" indent="1"/>
    </xf>
    <xf numFmtId="49" fontId="11" fillId="0" borderId="14" xfId="6" applyNumberFormat="1" applyFont="1" applyBorder="1" applyAlignment="1">
      <alignment horizontal="left" vertical="center" wrapText="1" indent="1"/>
    </xf>
    <xf numFmtId="49" fontId="11" fillId="0" borderId="19" xfId="6" applyNumberFormat="1" applyFont="1" applyBorder="1" applyAlignment="1">
      <alignment horizontal="left" vertical="center" wrapText="1" indent="1"/>
    </xf>
    <xf numFmtId="49" fontId="11" fillId="0" borderId="4" xfId="6" applyNumberFormat="1" applyFont="1" applyBorder="1" applyAlignment="1">
      <alignment horizontal="left" vertical="center" wrapText="1" indent="1"/>
    </xf>
    <xf numFmtId="49" fontId="11" fillId="0" borderId="20" xfId="6" applyNumberFormat="1" applyFont="1" applyBorder="1" applyAlignment="1">
      <alignment horizontal="left" vertical="center" wrapText="1" indent="1"/>
    </xf>
    <xf numFmtId="49" fontId="11" fillId="0" borderId="15" xfId="6" applyNumberFormat="1" applyFont="1" applyBorder="1" applyAlignment="1">
      <alignment horizontal="left" vertical="center" wrapText="1" indent="1"/>
    </xf>
    <xf numFmtId="49" fontId="11" fillId="0" borderId="21" xfId="6" applyNumberFormat="1" applyFont="1" applyBorder="1" applyAlignment="1">
      <alignment horizontal="left" vertical="center" wrapText="1" indent="1"/>
    </xf>
    <xf numFmtId="49" fontId="11" fillId="0" borderId="31" xfId="6" applyNumberFormat="1" applyFont="1" applyBorder="1" applyAlignment="1">
      <alignment horizontal="left" vertical="center" wrapText="1" indent="1"/>
    </xf>
    <xf numFmtId="0" fontId="13" fillId="0" borderId="12" xfId="5" applyFont="1" applyBorder="1" applyAlignment="1">
      <alignment wrapText="1"/>
    </xf>
    <xf numFmtId="0" fontId="12" fillId="0" borderId="14" xfId="5" applyFont="1" applyBorder="1" applyAlignment="1">
      <alignment wrapText="1"/>
    </xf>
    <xf numFmtId="0" fontId="12" fillId="0" borderId="4" xfId="5" applyFont="1" applyBorder="1" applyAlignment="1">
      <alignment wrapText="1"/>
    </xf>
    <xf numFmtId="0" fontId="12" fillId="0" borderId="15" xfId="5" applyFont="1" applyBorder="1" applyAlignment="1">
      <alignment wrapText="1"/>
    </xf>
    <xf numFmtId="0" fontId="13" fillId="0" borderId="12" xfId="5" applyFont="1" applyBorder="1" applyAlignment="1">
      <alignment horizontal="center" wrapText="1"/>
    </xf>
    <xf numFmtId="0" fontId="13" fillId="0" borderId="32" xfId="5" applyFont="1" applyBorder="1" applyAlignment="1">
      <alignment wrapText="1"/>
    </xf>
    <xf numFmtId="0" fontId="6" fillId="0" borderId="0" xfId="6" applyFont="1" applyAlignment="1">
      <alignment horizontal="center" vertical="center" wrapText="1"/>
    </xf>
    <xf numFmtId="0" fontId="13" fillId="0" borderId="0" xfId="5" applyFont="1" applyAlignment="1">
      <alignment wrapText="1"/>
    </xf>
    <xf numFmtId="0" fontId="6" fillId="0" borderId="0" xfId="6" applyFont="1" applyAlignment="1">
      <alignment vertical="center" wrapText="1"/>
    </xf>
    <xf numFmtId="166" fontId="6" fillId="0" borderId="0" xfId="6" applyNumberFormat="1" applyFont="1" applyAlignment="1">
      <alignment horizontal="right" vertical="center" wrapText="1" indent="1"/>
    </xf>
    <xf numFmtId="0" fontId="10" fillId="0" borderId="12" xfId="6" applyFont="1" applyBorder="1" applyAlignment="1">
      <alignment horizontal="center" vertical="center" wrapText="1"/>
    </xf>
    <xf numFmtId="0" fontId="10" fillId="0" borderId="16" xfId="6" applyFont="1" applyBorder="1" applyAlignment="1">
      <alignment horizontal="left" vertical="center" wrapText="1" indent="1"/>
    </xf>
    <xf numFmtId="0" fontId="10" fillId="0" borderId="17" xfId="6" applyFont="1" applyBorder="1" applyAlignment="1">
      <alignment horizontal="left" vertical="center" wrapText="1" indent="1"/>
    </xf>
    <xf numFmtId="49" fontId="11" fillId="0" borderId="1" xfId="6" applyNumberFormat="1" applyFont="1" applyBorder="1" applyAlignment="1">
      <alignment horizontal="left" vertical="center" wrapText="1" indent="1"/>
    </xf>
    <xf numFmtId="49" fontId="11" fillId="0" borderId="22" xfId="6" applyNumberFormat="1" applyFont="1" applyBorder="1" applyAlignment="1">
      <alignment horizontal="left" vertical="center" wrapText="1" indent="1"/>
    </xf>
    <xf numFmtId="49" fontId="11" fillId="0" borderId="8" xfId="6" applyNumberFormat="1" applyFont="1" applyBorder="1" applyAlignment="1">
      <alignment horizontal="left" vertical="center" wrapText="1" indent="1"/>
    </xf>
    <xf numFmtId="0" fontId="11" fillId="0" borderId="0" xfId="6" applyFont="1" applyAlignment="1">
      <alignment horizontal="left" vertical="center" wrapText="1" indent="1"/>
    </xf>
    <xf numFmtId="0" fontId="11" fillId="0" borderId="33" xfId="6" applyFont="1" applyBorder="1" applyAlignment="1">
      <alignment horizontal="left" vertical="center" wrapText="1" indent="1"/>
    </xf>
    <xf numFmtId="49" fontId="11" fillId="0" borderId="5" xfId="6" applyNumberFormat="1" applyFont="1" applyBorder="1" applyAlignment="1">
      <alignment horizontal="left" vertical="center" wrapText="1" indent="1"/>
    </xf>
    <xf numFmtId="49" fontId="11" fillId="0" borderId="34" xfId="6" applyNumberFormat="1" applyFont="1" applyBorder="1" applyAlignment="1">
      <alignment horizontal="left" vertical="center" wrapText="1" indent="1"/>
    </xf>
    <xf numFmtId="49" fontId="14" fillId="0" borderId="12" xfId="6" applyNumberFormat="1" applyFont="1" applyBorder="1" applyAlignment="1">
      <alignment horizontal="left" vertical="center" wrapText="1" indent="1"/>
    </xf>
    <xf numFmtId="49" fontId="14" fillId="0" borderId="18" xfId="6" applyNumberFormat="1" applyFont="1" applyBorder="1" applyAlignment="1">
      <alignment horizontal="left" vertical="center" wrapText="1" indent="1"/>
    </xf>
    <xf numFmtId="0" fontId="13" fillId="0" borderId="35" xfId="5" applyFont="1" applyBorder="1" applyAlignment="1">
      <alignment horizontal="left" vertical="center" wrapText="1" indent="1"/>
    </xf>
    <xf numFmtId="0" fontId="13" fillId="0" borderId="32" xfId="5" applyFont="1" applyBorder="1" applyAlignment="1">
      <alignment horizontal="left" vertical="center" wrapText="1" indent="1"/>
    </xf>
    <xf numFmtId="166" fontId="7" fillId="0" borderId="29" xfId="6" applyNumberFormat="1" applyFont="1" applyBorder="1" applyAlignment="1">
      <alignment horizontal="left" vertical="center"/>
    </xf>
    <xf numFmtId="0" fontId="9" fillId="0" borderId="36" xfId="6" applyFont="1" applyBorder="1" applyAlignment="1">
      <alignment horizontal="center" vertical="center" wrapText="1"/>
    </xf>
    <xf numFmtId="0" fontId="10" fillId="0" borderId="37" xfId="6" applyFont="1" applyBorder="1" applyAlignment="1">
      <alignment horizontal="center" vertical="center" wrapText="1"/>
    </xf>
    <xf numFmtId="0" fontId="12" fillId="0" borderId="38" xfId="5" applyFont="1" applyBorder="1" applyAlignment="1">
      <alignment horizontal="left" wrapText="1" indent="1"/>
    </xf>
    <xf numFmtId="0" fontId="12" fillId="0" borderId="39" xfId="5" applyFont="1" applyBorder="1" applyAlignment="1">
      <alignment horizontal="left" wrapText="1" indent="1"/>
    </xf>
    <xf numFmtId="0" fontId="12" fillId="0" borderId="40" xfId="5" applyFont="1" applyBorder="1" applyAlignment="1">
      <alignment horizontal="left" wrapText="1" indent="1"/>
    </xf>
    <xf numFmtId="0" fontId="13" fillId="0" borderId="36" xfId="5" applyFont="1" applyBorder="1" applyAlignment="1">
      <alignment horizontal="left" vertical="center" wrapText="1" indent="1"/>
    </xf>
    <xf numFmtId="0" fontId="12" fillId="0" borderId="40" xfId="0" applyFont="1" applyBorder="1" applyAlignment="1">
      <alignment horizontal="left" vertical="center" wrapText="1" indent="1"/>
    </xf>
    <xf numFmtId="0" fontId="12" fillId="0" borderId="40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wrapText="1" indent="1"/>
    </xf>
    <xf numFmtId="0" fontId="12" fillId="0" borderId="40" xfId="5" applyFont="1" applyBorder="1" applyAlignment="1">
      <alignment wrapText="1"/>
    </xf>
    <xf numFmtId="166" fontId="7" fillId="0" borderId="29" xfId="6" applyNumberFormat="1" applyFont="1" applyBorder="1" applyAlignment="1">
      <alignment horizontal="left"/>
    </xf>
    <xf numFmtId="0" fontId="10" fillId="0" borderId="36" xfId="6" applyFont="1" applyBorder="1" applyAlignment="1">
      <alignment horizontal="center" vertical="center" wrapText="1"/>
    </xf>
    <xf numFmtId="0" fontId="11" fillId="0" borderId="39" xfId="6" applyFont="1" applyBorder="1" applyAlignment="1">
      <alignment horizontal="left" vertical="center" wrapText="1" indent="1"/>
    </xf>
    <xf numFmtId="0" fontId="11" fillId="0" borderId="40" xfId="6" applyFont="1" applyBorder="1" applyAlignment="1">
      <alignment horizontal="left" vertical="center" wrapText="1" indent="1"/>
    </xf>
    <xf numFmtId="0" fontId="11" fillId="0" borderId="38" xfId="6" applyFont="1" applyBorder="1" applyAlignment="1">
      <alignment horizontal="left" vertical="center" wrapText="1" indent="1"/>
    </xf>
    <xf numFmtId="166" fontId="17" fillId="0" borderId="44" xfId="5" applyNumberFormat="1" applyFont="1" applyBorder="1" applyAlignment="1">
      <alignment horizontal="left" vertical="center" wrapText="1" indent="1"/>
    </xf>
    <xf numFmtId="166" fontId="17" fillId="0" borderId="10" xfId="5" applyNumberFormat="1" applyFont="1" applyBorder="1" applyAlignment="1">
      <alignment horizontal="left" vertical="center" wrapText="1" indent="1"/>
    </xf>
    <xf numFmtId="0" fontId="11" fillId="0" borderId="24" xfId="6" applyFont="1" applyBorder="1" applyAlignment="1">
      <alignment horizontal="left" vertical="center" wrapText="1" indent="1"/>
    </xf>
    <xf numFmtId="3" fontId="17" fillId="0" borderId="11" xfId="5" applyNumberFormat="1" applyFont="1" applyBorder="1" applyAlignment="1">
      <alignment horizontal="right" vertical="center" wrapText="1" indent="1"/>
    </xf>
    <xf numFmtId="0" fontId="9" fillId="0" borderId="44" xfId="6" applyFont="1" applyBorder="1" applyAlignment="1">
      <alignment horizontal="center" vertical="center" wrapText="1"/>
    </xf>
    <xf numFmtId="0" fontId="10" fillId="0" borderId="44" xfId="6" applyFont="1" applyBorder="1" applyAlignment="1">
      <alignment horizontal="center" vertical="center" wrapText="1"/>
    </xf>
    <xf numFmtId="166" fontId="10" fillId="0" borderId="42" xfId="6" applyNumberFormat="1" applyFont="1" applyBorder="1" applyAlignment="1">
      <alignment horizontal="right" vertical="center" wrapText="1" indent="1"/>
    </xf>
    <xf numFmtId="166" fontId="11" fillId="0" borderId="48" xfId="6" applyNumberFormat="1" applyFont="1" applyBorder="1" applyAlignment="1" applyProtection="1">
      <alignment horizontal="right" vertical="center" wrapText="1" indent="1"/>
      <protection locked="0"/>
    </xf>
    <xf numFmtId="166" fontId="11" fillId="0" borderId="46" xfId="6" applyNumberFormat="1" applyFont="1" applyBorder="1" applyAlignment="1" applyProtection="1">
      <alignment horizontal="right" vertical="center" wrapText="1" indent="1"/>
      <protection locked="0"/>
    </xf>
    <xf numFmtId="166" fontId="11" fillId="0" borderId="50" xfId="6" applyNumberFormat="1" applyFont="1" applyBorder="1" applyAlignment="1" applyProtection="1">
      <alignment horizontal="right" vertical="center" wrapText="1" indent="1"/>
      <protection locked="0"/>
    </xf>
    <xf numFmtId="166" fontId="11" fillId="0" borderId="43" xfId="6" applyNumberFormat="1" applyFont="1" applyBorder="1" applyAlignment="1" applyProtection="1">
      <alignment horizontal="right" vertical="center" wrapText="1" indent="1"/>
      <protection locked="0"/>
    </xf>
    <xf numFmtId="166" fontId="10" fillId="0" borderId="44" xfId="6" applyNumberFormat="1" applyFont="1" applyBorder="1" applyAlignment="1">
      <alignment horizontal="right" vertical="center" wrapText="1" indent="1"/>
    </xf>
    <xf numFmtId="166" fontId="11" fillId="0" borderId="45" xfId="6" applyNumberFormat="1" applyFont="1" applyBorder="1" applyAlignment="1" applyProtection="1">
      <alignment horizontal="right" vertical="center" wrapText="1" indent="1"/>
      <protection locked="0"/>
    </xf>
    <xf numFmtId="166" fontId="11" fillId="0" borderId="47" xfId="6" applyNumberFormat="1" applyFont="1" applyBorder="1" applyAlignment="1" applyProtection="1">
      <alignment horizontal="right" vertical="center" wrapText="1" indent="1"/>
      <protection locked="0"/>
    </xf>
    <xf numFmtId="166" fontId="11" fillId="0" borderId="49" xfId="6" applyNumberFormat="1" applyFont="1" applyBorder="1" applyAlignment="1" applyProtection="1">
      <alignment horizontal="right" vertical="center" wrapText="1" indent="1"/>
      <protection locked="0"/>
    </xf>
    <xf numFmtId="166" fontId="14" fillId="0" borderId="44" xfId="6" applyNumberFormat="1" applyFont="1" applyBorder="1" applyAlignment="1">
      <alignment horizontal="right" vertical="center" wrapText="1" indent="1"/>
    </xf>
    <xf numFmtId="166" fontId="13" fillId="0" borderId="44" xfId="5" applyNumberFormat="1" applyFont="1" applyBorder="1" applyAlignment="1">
      <alignment horizontal="right" vertical="center" wrapText="1" indent="1"/>
    </xf>
    <xf numFmtId="166" fontId="14" fillId="0" borderId="44" xfId="6" applyNumberFormat="1" applyFont="1" applyBorder="1" applyAlignment="1" applyProtection="1">
      <alignment horizontal="right" vertical="center" wrapText="1" indent="1"/>
      <protection locked="0"/>
    </xf>
    <xf numFmtId="166" fontId="16" fillId="0" borderId="44" xfId="5" quotePrefix="1" applyNumberFormat="1" applyFont="1" applyBorder="1" applyAlignment="1">
      <alignment horizontal="right" vertical="center" wrapText="1" indent="1"/>
    </xf>
    <xf numFmtId="0" fontId="10" fillId="0" borderId="37" xfId="6" applyFont="1" applyBorder="1" applyAlignment="1">
      <alignment vertical="center" wrapText="1"/>
    </xf>
    <xf numFmtId="0" fontId="11" fillId="0" borderId="41" xfId="6" applyFont="1" applyBorder="1" applyAlignment="1">
      <alignment horizontal="left" vertical="center" wrapText="1" indent="1"/>
    </xf>
    <xf numFmtId="0" fontId="14" fillId="0" borderId="36" xfId="6" applyFont="1" applyBorder="1" applyAlignment="1">
      <alignment horizontal="left" vertical="center" wrapText="1" indent="1"/>
    </xf>
    <xf numFmtId="0" fontId="10" fillId="0" borderId="36" xfId="6" applyFont="1" applyBorder="1" applyAlignment="1">
      <alignment vertical="center" wrapText="1"/>
    </xf>
    <xf numFmtId="0" fontId="12" fillId="0" borderId="40" xfId="5" applyFont="1" applyBorder="1" applyAlignment="1">
      <alignment horizontal="left" vertical="center" wrapText="1" indent="1"/>
    </xf>
    <xf numFmtId="0" fontId="16" fillId="0" borderId="51" xfId="5" applyFont="1" applyBorder="1" applyAlignment="1">
      <alignment horizontal="left" vertical="center" wrapText="1" indent="1"/>
    </xf>
    <xf numFmtId="0" fontId="11" fillId="0" borderId="46" xfId="6" applyFont="1" applyBorder="1" applyAlignment="1">
      <alignment horizontal="left" vertical="center" wrapText="1" indent="1"/>
    </xf>
    <xf numFmtId="0" fontId="11" fillId="0" borderId="45" xfId="6" applyFont="1" applyBorder="1" applyAlignment="1">
      <alignment horizontal="left" vertical="center" wrapText="1" indent="1"/>
    </xf>
    <xf numFmtId="0" fontId="11" fillId="0" borderId="47" xfId="6" applyFont="1" applyBorder="1" applyAlignment="1">
      <alignment horizontal="left" vertical="center" wrapText="1" indent="1"/>
    </xf>
    <xf numFmtId="0" fontId="11" fillId="0" borderId="50" xfId="6" applyFont="1" applyBorder="1" applyAlignment="1">
      <alignment horizontal="left" vertical="center" wrapText="1" indent="1"/>
    </xf>
    <xf numFmtId="0" fontId="12" fillId="0" borderId="50" xfId="5" applyFont="1" applyBorder="1" applyAlignment="1">
      <alignment horizontal="left" vertical="center" wrapText="1" indent="1"/>
    </xf>
    <xf numFmtId="0" fontId="14" fillId="0" borderId="44" xfId="6" applyFont="1" applyBorder="1" applyAlignment="1">
      <alignment horizontal="left" vertical="center" wrapText="1" indent="1"/>
    </xf>
    <xf numFmtId="0" fontId="10" fillId="0" borderId="42" xfId="6" applyFont="1" applyBorder="1" applyAlignment="1">
      <alignment horizontal="center" vertical="center" wrapText="1"/>
    </xf>
    <xf numFmtId="166" fontId="11" fillId="0" borderId="50" xfId="6" applyNumberFormat="1" applyFont="1" applyBorder="1" applyAlignment="1" applyProtection="1">
      <alignment horizontal="right" vertical="center" wrapText="1"/>
      <protection locked="0"/>
    </xf>
    <xf numFmtId="166" fontId="11" fillId="0" borderId="45" xfId="6" applyNumberFormat="1" applyFont="1" applyBorder="1" applyAlignment="1">
      <alignment horizontal="right" vertical="center" wrapText="1" indent="1"/>
    </xf>
    <xf numFmtId="166" fontId="15" fillId="0" borderId="50" xfId="6" applyNumberFormat="1" applyFont="1" applyBorder="1" applyAlignment="1" applyProtection="1">
      <alignment horizontal="right" vertical="center" wrapText="1" indent="1"/>
      <protection locked="0"/>
    </xf>
    <xf numFmtId="166" fontId="15" fillId="0" borderId="45" xfId="6" applyNumberFormat="1" applyFont="1" applyBorder="1" applyAlignment="1" applyProtection="1">
      <alignment horizontal="right" vertical="center" wrapText="1" indent="1"/>
      <protection locked="0"/>
    </xf>
    <xf numFmtId="166" fontId="15" fillId="0" borderId="46" xfId="6" applyNumberFormat="1" applyFont="1" applyBorder="1" applyAlignment="1" applyProtection="1">
      <alignment horizontal="right" vertical="center" wrapText="1" indent="1"/>
      <protection locked="0"/>
    </xf>
    <xf numFmtId="166" fontId="10" fillId="0" borderId="44" xfId="6" applyNumberFormat="1" applyFont="1" applyBorder="1" applyAlignment="1" applyProtection="1">
      <alignment horizontal="right" vertical="center" wrapText="1" indent="1"/>
      <protection locked="0"/>
    </xf>
    <xf numFmtId="0" fontId="10" fillId="0" borderId="36" xfId="6" applyFont="1" applyBorder="1" applyAlignment="1">
      <alignment horizontal="left" vertical="center" wrapText="1" indent="1"/>
    </xf>
    <xf numFmtId="0" fontId="13" fillId="0" borderId="36" xfId="5" applyFont="1" applyBorder="1" applyAlignment="1">
      <alignment wrapText="1"/>
    </xf>
    <xf numFmtId="0" fontId="13" fillId="0" borderId="51" xfId="5" applyFont="1" applyBorder="1" applyAlignment="1">
      <alignment wrapText="1"/>
    </xf>
    <xf numFmtId="0" fontId="12" fillId="0" borderId="45" xfId="5" applyFont="1" applyBorder="1" applyAlignment="1">
      <alignment horizontal="left" wrapText="1" indent="1"/>
    </xf>
    <xf numFmtId="0" fontId="12" fillId="0" borderId="46" xfId="5" applyFont="1" applyBorder="1" applyAlignment="1">
      <alignment horizontal="left" wrapText="1" indent="1"/>
    </xf>
    <xf numFmtId="0" fontId="12" fillId="0" borderId="50" xfId="5" applyFont="1" applyBorder="1" applyAlignment="1">
      <alignment horizontal="left" wrapText="1" indent="1"/>
    </xf>
    <xf numFmtId="0" fontId="12" fillId="0" borderId="50" xfId="0" applyFont="1" applyBorder="1" applyAlignment="1">
      <alignment horizontal="left" vertical="center" wrapText="1" indent="1"/>
    </xf>
    <xf numFmtId="0" fontId="12" fillId="0" borderId="50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wrapText="1" indent="1"/>
    </xf>
    <xf numFmtId="0" fontId="12" fillId="0" borderId="50" xfId="5" applyFont="1" applyBorder="1" applyAlignment="1">
      <alignment wrapText="1"/>
    </xf>
    <xf numFmtId="0" fontId="13" fillId="0" borderId="44" xfId="5" applyFont="1" applyBorder="1" applyAlignment="1">
      <alignment horizontal="left" vertical="center" wrapText="1" indent="1"/>
    </xf>
    <xf numFmtId="166" fontId="17" fillId="0" borderId="52" xfId="5" applyNumberFormat="1" applyFont="1" applyBorder="1" applyAlignment="1">
      <alignment horizontal="left" vertical="center" wrapText="1" indent="1"/>
    </xf>
    <xf numFmtId="166" fontId="17" fillId="0" borderId="44" xfId="5" applyNumberFormat="1" applyFont="1" applyBorder="1" applyAlignment="1">
      <alignment horizontal="right" vertical="center" wrapText="1" indent="1"/>
    </xf>
    <xf numFmtId="3" fontId="17" fillId="0" borderId="44" xfId="5" applyNumberFormat="1" applyFont="1" applyBorder="1" applyAlignment="1">
      <alignment horizontal="right" vertical="center" wrapText="1" indent="1"/>
    </xf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0" fillId="0" borderId="4" xfId="0" applyFont="1" applyBorder="1"/>
    <xf numFmtId="0" fontId="20" fillId="0" borderId="5" xfId="0" applyFont="1" applyBorder="1"/>
    <xf numFmtId="165" fontId="20" fillId="0" borderId="6" xfId="1" applyNumberFormat="1" applyFont="1" applyBorder="1"/>
    <xf numFmtId="0" fontId="21" fillId="0" borderId="4" xfId="0" applyFont="1" applyBorder="1"/>
    <xf numFmtId="0" fontId="21" fillId="0" borderId="5" xfId="0" applyFont="1" applyBorder="1"/>
    <xf numFmtId="165" fontId="21" fillId="0" borderId="6" xfId="1" applyNumberFormat="1" applyFont="1" applyBorder="1"/>
    <xf numFmtId="0" fontId="20" fillId="0" borderId="7" xfId="0" applyFont="1" applyBorder="1"/>
    <xf numFmtId="0" fontId="20" fillId="0" borderId="8" xfId="0" applyFont="1" applyBorder="1"/>
    <xf numFmtId="165" fontId="20" fillId="0" borderId="9" xfId="1" applyNumberFormat="1" applyFont="1" applyBorder="1"/>
    <xf numFmtId="166" fontId="17" fillId="0" borderId="11" xfId="5" applyNumberFormat="1" applyFont="1" applyBorder="1" applyAlignment="1">
      <alignment horizontal="left" vertical="center" wrapText="1" indent="1"/>
    </xf>
    <xf numFmtId="166" fontId="2" fillId="0" borderId="0" xfId="5" applyNumberFormat="1" applyAlignment="1">
      <alignment vertical="center" wrapText="1"/>
    </xf>
    <xf numFmtId="166" fontId="2" fillId="0" borderId="0" xfId="5" applyNumberFormat="1" applyAlignment="1">
      <alignment horizontal="center" vertical="center" wrapText="1"/>
    </xf>
    <xf numFmtId="166" fontId="22" fillId="0" borderId="0" xfId="5" applyNumberFormat="1" applyFont="1" applyAlignment="1">
      <alignment horizontal="right" vertical="center"/>
    </xf>
    <xf numFmtId="166" fontId="17" fillId="0" borderId="12" xfId="5" applyNumberFormat="1" applyFont="1" applyBorder="1" applyAlignment="1">
      <alignment horizontal="centerContinuous" vertical="center" wrapText="1"/>
    </xf>
    <xf numFmtId="166" fontId="17" fillId="0" borderId="13" xfId="5" applyNumberFormat="1" applyFont="1" applyBorder="1" applyAlignment="1">
      <alignment horizontal="centerContinuous" vertical="center" wrapText="1"/>
    </xf>
    <xf numFmtId="166" fontId="17" fillId="0" borderId="18" xfId="5" applyNumberFormat="1" applyFont="1" applyBorder="1" applyAlignment="1">
      <alignment horizontal="centerContinuous" vertical="center" wrapText="1"/>
    </xf>
    <xf numFmtId="166" fontId="17" fillId="0" borderId="10" xfId="5" applyNumberFormat="1" applyFont="1" applyBorder="1" applyAlignment="1">
      <alignment horizontal="centerContinuous" vertical="center" wrapText="1"/>
    </xf>
    <xf numFmtId="166" fontId="17" fillId="0" borderId="30" xfId="5" applyNumberFormat="1" applyFont="1" applyBorder="1" applyAlignment="1">
      <alignment horizontal="centerContinuous" vertical="center" wrapText="1"/>
    </xf>
    <xf numFmtId="166" fontId="17" fillId="0" borderId="52" xfId="5" applyNumberFormat="1" applyFont="1" applyBorder="1" applyAlignment="1">
      <alignment horizontal="center" vertical="center" wrapText="1"/>
    </xf>
    <xf numFmtId="0" fontId="17" fillId="0" borderId="44" xfId="6" applyFont="1" applyBorder="1" applyAlignment="1">
      <alignment horizontal="center" vertical="center" wrapText="1"/>
    </xf>
    <xf numFmtId="166" fontId="17" fillId="0" borderId="44" xfId="5" applyNumberFormat="1" applyFont="1" applyBorder="1" applyAlignment="1">
      <alignment horizontal="center" vertical="center" wrapText="1"/>
    </xf>
    <xf numFmtId="166" fontId="17" fillId="0" borderId="10" xfId="5" applyNumberFormat="1" applyFont="1" applyBorder="1" applyAlignment="1">
      <alignment horizontal="center" vertical="center" wrapText="1"/>
    </xf>
    <xf numFmtId="166" fontId="2" fillId="0" borderId="45" xfId="5" applyNumberFormat="1" applyBorder="1" applyAlignment="1">
      <alignment horizontal="left" vertical="center" wrapText="1" indent="1"/>
    </xf>
    <xf numFmtId="166" fontId="2" fillId="0" borderId="26" xfId="5" applyNumberFormat="1" applyBorder="1" applyAlignment="1">
      <alignment horizontal="left" vertical="center" wrapText="1" indent="1"/>
    </xf>
    <xf numFmtId="166" fontId="2" fillId="0" borderId="45" xfId="5" applyNumberFormat="1" applyBorder="1" applyAlignment="1" applyProtection="1">
      <alignment horizontal="right" vertical="center" wrapText="1" indent="1"/>
      <protection locked="0"/>
    </xf>
    <xf numFmtId="166" fontId="2" fillId="0" borderId="27" xfId="5" applyNumberFormat="1" applyBorder="1" applyAlignment="1">
      <alignment horizontal="left" vertical="center" wrapText="1" indent="1"/>
    </xf>
    <xf numFmtId="166" fontId="2" fillId="0" borderId="46" xfId="5" applyNumberFormat="1" applyBorder="1" applyAlignment="1">
      <alignment horizontal="left" vertical="center" wrapText="1" indent="1"/>
    </xf>
    <xf numFmtId="166" fontId="2" fillId="0" borderId="23" xfId="5" applyNumberFormat="1" applyBorder="1" applyAlignment="1">
      <alignment horizontal="left" vertical="center" wrapText="1" indent="1"/>
    </xf>
    <xf numFmtId="166" fontId="2" fillId="0" borderId="46" xfId="5" applyNumberFormat="1" applyBorder="1" applyAlignment="1" applyProtection="1">
      <alignment horizontal="right" vertical="center" wrapText="1" indent="1"/>
      <protection locked="0"/>
    </xf>
    <xf numFmtId="166" fontId="2" fillId="0" borderId="24" xfId="5" applyNumberFormat="1" applyBorder="1" applyAlignment="1">
      <alignment horizontal="left" vertical="center" wrapText="1" indent="1"/>
    </xf>
    <xf numFmtId="166" fontId="2" fillId="0" borderId="28" xfId="5" applyNumberFormat="1" applyBorder="1" applyAlignment="1">
      <alignment horizontal="left" vertical="center" wrapText="1" indent="1"/>
    </xf>
    <xf numFmtId="166" fontId="2" fillId="0" borderId="46" xfId="5" applyNumberFormat="1" applyBorder="1" applyAlignment="1" applyProtection="1">
      <alignment horizontal="left" vertical="center" wrapText="1" indent="1"/>
      <protection locked="0"/>
    </xf>
    <xf numFmtId="166" fontId="2" fillId="0" borderId="23" xfId="5" applyNumberFormat="1" applyBorder="1" applyAlignment="1" applyProtection="1">
      <alignment horizontal="left" vertical="center" wrapText="1" indent="1"/>
      <protection locked="0"/>
    </xf>
    <xf numFmtId="166" fontId="2" fillId="0" borderId="47" xfId="5" applyNumberFormat="1" applyBorder="1" applyAlignment="1">
      <alignment horizontal="left" vertical="center" wrapText="1" indent="1"/>
    </xf>
    <xf numFmtId="166" fontId="23" fillId="0" borderId="47" xfId="5" applyNumberFormat="1" applyFont="1" applyBorder="1" applyAlignment="1">
      <alignment horizontal="right" vertical="center" wrapText="1" indent="1"/>
    </xf>
    <xf numFmtId="166" fontId="2" fillId="0" borderId="47" xfId="5" applyNumberFormat="1" applyBorder="1" applyAlignment="1" applyProtection="1">
      <alignment horizontal="right" vertical="center" wrapText="1" indent="1"/>
      <protection locked="0"/>
    </xf>
    <xf numFmtId="166" fontId="2" fillId="0" borderId="46" xfId="6" applyNumberFormat="1" applyFont="1" applyBorder="1" applyAlignment="1" applyProtection="1">
      <alignment horizontal="right" vertical="center" wrapText="1" indent="1"/>
      <protection locked="0"/>
    </xf>
    <xf numFmtId="166" fontId="2" fillId="0" borderId="0" xfId="5" applyNumberFormat="1" applyAlignment="1">
      <alignment horizontal="left" vertical="center" wrapText="1" indent="1"/>
    </xf>
    <xf numFmtId="166" fontId="23" fillId="0" borderId="46" xfId="5" applyNumberFormat="1" applyFont="1" applyBorder="1" applyAlignment="1">
      <alignment horizontal="right" vertical="center" wrapText="1" indent="1"/>
    </xf>
    <xf numFmtId="0" fontId="2" fillId="0" borderId="27" xfId="6" applyFont="1" applyBorder="1" applyAlignment="1">
      <alignment horizontal="left" vertical="center" wrapText="1" indent="1"/>
    </xf>
    <xf numFmtId="0" fontId="2" fillId="0" borderId="45" xfId="6" applyFont="1" applyBorder="1" applyAlignment="1">
      <alignment horizontal="left" vertical="center" wrapText="1" indent="1"/>
    </xf>
    <xf numFmtId="166" fontId="2" fillId="0" borderId="45" xfId="5" applyNumberFormat="1" applyBorder="1" applyAlignment="1" applyProtection="1">
      <alignment horizontal="left" vertical="center" wrapText="1" indent="1"/>
      <protection locked="0"/>
    </xf>
    <xf numFmtId="166" fontId="2" fillId="0" borderId="28" xfId="5" applyNumberFormat="1" applyBorder="1" applyAlignment="1" applyProtection="1">
      <alignment horizontal="left" vertical="center" wrapText="1" indent="1"/>
      <protection locked="0"/>
    </xf>
    <xf numFmtId="166" fontId="23" fillId="0" borderId="28" xfId="5" applyNumberFormat="1" applyFont="1" applyBorder="1" applyAlignment="1">
      <alignment horizontal="left" vertical="center" wrapText="1" indent="1"/>
    </xf>
    <xf numFmtId="166" fontId="23" fillId="0" borderId="45" xfId="5" applyNumberFormat="1" applyFont="1" applyBorder="1" applyAlignment="1">
      <alignment horizontal="right" vertical="center" wrapText="1" indent="1"/>
    </xf>
    <xf numFmtId="166" fontId="2" fillId="0" borderId="23" xfId="5" applyNumberFormat="1" applyBorder="1" applyAlignment="1">
      <alignment horizontal="left" vertical="center" wrapText="1" indent="2"/>
    </xf>
    <xf numFmtId="166" fontId="2" fillId="0" borderId="39" xfId="5" applyNumberFormat="1" applyBorder="1" applyAlignment="1">
      <alignment horizontal="left" vertical="center" wrapText="1" indent="2"/>
    </xf>
    <xf numFmtId="166" fontId="23" fillId="0" borderId="39" xfId="5" applyNumberFormat="1" applyFont="1" applyBorder="1" applyAlignment="1">
      <alignment horizontal="left" vertical="center" wrapText="1" indent="1"/>
    </xf>
    <xf numFmtId="166" fontId="2" fillId="0" borderId="26" xfId="5" applyNumberFormat="1" applyBorder="1" applyAlignment="1" applyProtection="1">
      <alignment horizontal="left" vertical="center" wrapText="1" indent="1"/>
      <protection locked="0"/>
    </xf>
    <xf numFmtId="166" fontId="2" fillId="0" borderId="26" xfId="5" applyNumberFormat="1" applyBorder="1" applyAlignment="1">
      <alignment horizontal="left" vertical="center" wrapText="1" indent="2"/>
    </xf>
    <xf numFmtId="166" fontId="2" fillId="0" borderId="25" xfId="5" applyNumberFormat="1" applyBorder="1" applyAlignment="1">
      <alignment horizontal="left" vertical="center" wrapText="1" indent="2"/>
    </xf>
    <xf numFmtId="166" fontId="6" fillId="0" borderId="0" xfId="6" applyNumberFormat="1" applyFont="1" applyAlignment="1">
      <alignment horizontal="center" vertical="center"/>
    </xf>
    <xf numFmtId="166" fontId="7" fillId="0" borderId="29" xfId="6" applyNumberFormat="1" applyFont="1" applyBorder="1" applyAlignment="1">
      <alignment horizontal="left" vertical="center"/>
    </xf>
    <xf numFmtId="166" fontId="7" fillId="0" borderId="29" xfId="6" applyNumberFormat="1" applyFont="1" applyBorder="1" applyAlignment="1">
      <alignment horizontal="left"/>
    </xf>
    <xf numFmtId="166" fontId="17" fillId="0" borderId="42" xfId="5" applyNumberFormat="1" applyFont="1" applyBorder="1" applyAlignment="1">
      <alignment horizontal="center" vertical="center" wrapText="1"/>
    </xf>
    <xf numFmtId="166" fontId="17" fillId="0" borderId="43" xfId="5" applyNumberFormat="1" applyFont="1" applyBorder="1" applyAlignment="1">
      <alignment horizontal="center" vertical="center" wrapText="1"/>
    </xf>
    <xf numFmtId="166" fontId="24" fillId="0" borderId="0" xfId="5" applyNumberFormat="1" applyFont="1" applyAlignment="1">
      <alignment horizontal="center" vertical="top" wrapText="1"/>
    </xf>
    <xf numFmtId="166" fontId="17" fillId="0" borderId="48" xfId="5" applyNumberFormat="1" applyFont="1" applyBorder="1" applyAlignment="1">
      <alignment horizontal="center" vertical="center" wrapText="1"/>
    </xf>
    <xf numFmtId="166" fontId="17" fillId="0" borderId="49" xfId="5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8">
    <cellStyle name="Ezres" xfId="1" builtinId="3"/>
    <cellStyle name="Ezres 2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7" xr:uid="{00000000-0005-0000-0000-000006000000}"/>
    <cellStyle name="Normál_KVRENMUNKA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&#225;taap&#225;ti\Test&#252;leti%20&#252;l&#233;sek\2020.02.18\13.%20el&#337;terjeszt&#233;s%20k&#246;lts&#233;gvet&#233;si%20rendelet%20mell&#233;klete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.sz.mell."/>
      <sheetName val="1.2.sz.mell."/>
      <sheetName val="1.3.sz.mell."/>
      <sheetName val="1.4.sz.mell."/>
      <sheetName val="2.sz.mell  "/>
      <sheetName val="3. sz. mell"/>
      <sheetName val="4.sz.mell."/>
      <sheetName val="5.m"/>
      <sheetName val="6.m"/>
      <sheetName val="7. sz. mell"/>
      <sheetName val="8. sz. mell. "/>
      <sheetName val="9. sz. mell"/>
      <sheetName val="10. sz. mell"/>
      <sheetName val="11.sz.mell."/>
      <sheetName val="12.m."/>
      <sheetName val="13.m"/>
      <sheetName val="14.m."/>
      <sheetName val="15.m"/>
      <sheetName val="16.m"/>
      <sheetName val="Munka1"/>
    </sheetNames>
    <sheetDataSet>
      <sheetData sheetId="0" refreshError="1">
        <row r="46">
          <cell r="D46">
            <v>0</v>
          </cell>
        </row>
        <row r="52">
          <cell r="D52">
            <v>0</v>
          </cell>
        </row>
        <row r="64">
          <cell r="D64">
            <v>0</v>
          </cell>
        </row>
        <row r="68">
          <cell r="D68">
            <v>0</v>
          </cell>
        </row>
        <row r="116">
          <cell r="D116">
            <v>0</v>
          </cell>
        </row>
      </sheetData>
      <sheetData sheetId="1" refreshError="1">
        <row r="11">
          <cell r="D11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35">
          <cell r="D35">
            <v>0</v>
          </cell>
        </row>
        <row r="47">
          <cell r="D47">
            <v>0</v>
          </cell>
        </row>
        <row r="48">
          <cell r="D48">
            <v>0</v>
          </cell>
        </row>
        <row r="50">
          <cell r="D50">
            <v>0</v>
          </cell>
        </row>
        <row r="51">
          <cell r="D51">
            <v>0</v>
          </cell>
        </row>
        <row r="53">
          <cell r="D53">
            <v>0</v>
          </cell>
        </row>
        <row r="56">
          <cell r="D56">
            <v>0</v>
          </cell>
        </row>
        <row r="60">
          <cell r="D60">
            <v>0</v>
          </cell>
        </row>
        <row r="63">
          <cell r="D63">
            <v>0</v>
          </cell>
        </row>
        <row r="68">
          <cell r="D68">
            <v>0</v>
          </cell>
        </row>
        <row r="69">
          <cell r="D69">
            <v>0</v>
          </cell>
        </row>
        <row r="70">
          <cell r="D70">
            <v>0</v>
          </cell>
        </row>
        <row r="72">
          <cell r="D72">
            <v>0</v>
          </cell>
        </row>
        <row r="73">
          <cell r="D73">
            <v>0</v>
          </cell>
        </row>
        <row r="74">
          <cell r="D74">
            <v>0</v>
          </cell>
        </row>
        <row r="75">
          <cell r="D75">
            <v>0</v>
          </cell>
        </row>
        <row r="78">
          <cell r="D78">
            <v>0</v>
          </cell>
        </row>
        <row r="80">
          <cell r="D80">
            <v>0</v>
          </cell>
        </row>
        <row r="81">
          <cell r="D81">
            <v>0</v>
          </cell>
        </row>
        <row r="85">
          <cell r="D85">
            <v>0</v>
          </cell>
        </row>
        <row r="86">
          <cell r="D86">
            <v>0</v>
          </cell>
        </row>
        <row r="87">
          <cell r="D87">
            <v>0</v>
          </cell>
        </row>
        <row r="107">
          <cell r="D107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20">
          <cell r="D120">
            <v>0</v>
          </cell>
        </row>
        <row r="121">
          <cell r="D121">
            <v>0</v>
          </cell>
        </row>
        <row r="122">
          <cell r="D122">
            <v>0</v>
          </cell>
        </row>
        <row r="123">
          <cell r="D123">
            <v>0</v>
          </cell>
        </row>
        <row r="125">
          <cell r="D125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1">
          <cell r="D131">
            <v>0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0</v>
          </cell>
        </row>
        <row r="135">
          <cell r="D135">
            <v>0</v>
          </cell>
        </row>
      </sheetData>
      <sheetData sheetId="2" refreshError="1">
        <row r="11">
          <cell r="D11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35">
          <cell r="D35">
            <v>0</v>
          </cell>
        </row>
        <row r="47">
          <cell r="D47">
            <v>0</v>
          </cell>
        </row>
        <row r="48">
          <cell r="D48">
            <v>0</v>
          </cell>
        </row>
        <row r="50">
          <cell r="D50">
            <v>0</v>
          </cell>
        </row>
        <row r="51">
          <cell r="D51">
            <v>0</v>
          </cell>
        </row>
        <row r="53">
          <cell r="D53">
            <v>0</v>
          </cell>
        </row>
        <row r="56">
          <cell r="D56">
            <v>0</v>
          </cell>
        </row>
        <row r="60">
          <cell r="D60">
            <v>0</v>
          </cell>
        </row>
        <row r="63">
          <cell r="D63">
            <v>0</v>
          </cell>
        </row>
        <row r="68">
          <cell r="D68">
            <v>0</v>
          </cell>
        </row>
        <row r="69">
          <cell r="D69">
            <v>0</v>
          </cell>
        </row>
        <row r="70">
          <cell r="D70">
            <v>0</v>
          </cell>
        </row>
        <row r="72">
          <cell r="D72">
            <v>0</v>
          </cell>
        </row>
        <row r="73">
          <cell r="D73">
            <v>0</v>
          </cell>
        </row>
        <row r="74">
          <cell r="D74">
            <v>0</v>
          </cell>
        </row>
        <row r="75">
          <cell r="D75">
            <v>0</v>
          </cell>
        </row>
        <row r="78">
          <cell r="D78">
            <v>0</v>
          </cell>
        </row>
        <row r="80">
          <cell r="D80">
            <v>0</v>
          </cell>
        </row>
        <row r="82">
          <cell r="D82">
            <v>0</v>
          </cell>
        </row>
        <row r="85">
          <cell r="D85">
            <v>0</v>
          </cell>
        </row>
        <row r="86">
          <cell r="D86">
            <v>0</v>
          </cell>
        </row>
        <row r="87">
          <cell r="D87">
            <v>0</v>
          </cell>
        </row>
        <row r="107">
          <cell r="D107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20">
          <cell r="D120">
            <v>0</v>
          </cell>
        </row>
        <row r="121">
          <cell r="D121">
            <v>0</v>
          </cell>
        </row>
        <row r="122">
          <cell r="D122">
            <v>0</v>
          </cell>
        </row>
        <row r="123">
          <cell r="D123">
            <v>0</v>
          </cell>
        </row>
        <row r="125">
          <cell r="D125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1">
          <cell r="D131">
            <v>0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0</v>
          </cell>
        </row>
        <row r="135">
          <cell r="D135">
            <v>0</v>
          </cell>
        </row>
      </sheetData>
      <sheetData sheetId="3" refreshError="1">
        <row r="11">
          <cell r="D11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35">
          <cell r="D35">
            <v>0</v>
          </cell>
        </row>
        <row r="47">
          <cell r="D47">
            <v>0</v>
          </cell>
        </row>
        <row r="48">
          <cell r="D48">
            <v>0</v>
          </cell>
        </row>
        <row r="50">
          <cell r="D50">
            <v>0</v>
          </cell>
        </row>
        <row r="51">
          <cell r="D51">
            <v>0</v>
          </cell>
        </row>
        <row r="53">
          <cell r="D53">
            <v>0</v>
          </cell>
        </row>
        <row r="56">
          <cell r="D56">
            <v>0</v>
          </cell>
        </row>
        <row r="60">
          <cell r="D60">
            <v>0</v>
          </cell>
        </row>
        <row r="63">
          <cell r="D63">
            <v>0</v>
          </cell>
        </row>
        <row r="68">
          <cell r="D68">
            <v>0</v>
          </cell>
        </row>
        <row r="69">
          <cell r="D69">
            <v>0</v>
          </cell>
        </row>
        <row r="70">
          <cell r="D70">
            <v>0</v>
          </cell>
        </row>
        <row r="72">
          <cell r="D72">
            <v>0</v>
          </cell>
        </row>
        <row r="73">
          <cell r="D73">
            <v>0</v>
          </cell>
        </row>
        <row r="74">
          <cell r="D74">
            <v>0</v>
          </cell>
        </row>
        <row r="75">
          <cell r="D75">
            <v>0</v>
          </cell>
        </row>
        <row r="78">
          <cell r="D78">
            <v>0</v>
          </cell>
        </row>
        <row r="80">
          <cell r="D80">
            <v>0</v>
          </cell>
        </row>
        <row r="81">
          <cell r="D81">
            <v>0</v>
          </cell>
        </row>
        <row r="85">
          <cell r="D85">
            <v>0</v>
          </cell>
        </row>
        <row r="86">
          <cell r="D86">
            <v>0</v>
          </cell>
        </row>
        <row r="87">
          <cell r="D87">
            <v>0</v>
          </cell>
        </row>
        <row r="107">
          <cell r="D107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20">
          <cell r="D120">
            <v>0</v>
          </cell>
        </row>
        <row r="121">
          <cell r="D121">
            <v>0</v>
          </cell>
        </row>
        <row r="122">
          <cell r="D122">
            <v>0</v>
          </cell>
        </row>
        <row r="123">
          <cell r="D123">
            <v>0</v>
          </cell>
        </row>
        <row r="125">
          <cell r="D125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1">
          <cell r="D131">
            <v>0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0</v>
          </cell>
        </row>
        <row r="135">
          <cell r="D135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9"/>
  <sheetViews>
    <sheetView tabSelected="1" topLeftCell="A84" workbookViewId="0">
      <selection activeCell="E100" sqref="E100"/>
    </sheetView>
  </sheetViews>
  <sheetFormatPr defaultRowHeight="14.4" x14ac:dyDescent="0.3"/>
  <cols>
    <col min="1" max="1" width="5" bestFit="1" customWidth="1"/>
    <col min="2" max="2" width="7.109375" bestFit="1" customWidth="1"/>
    <col min="3" max="3" width="47.77734375" customWidth="1"/>
    <col min="4" max="5" width="12.21875" customWidth="1"/>
  </cols>
  <sheetData>
    <row r="1" spans="1:5" ht="15.6" x14ac:dyDescent="0.3">
      <c r="A1" s="165" t="s">
        <v>54</v>
      </c>
      <c r="B1" s="165"/>
      <c r="C1" s="165"/>
      <c r="D1" s="165"/>
      <c r="E1" s="165"/>
    </row>
    <row r="2" spans="1:5" ht="15" thickBot="1" x14ac:dyDescent="0.35">
      <c r="A2" s="166"/>
      <c r="B2" s="166"/>
      <c r="C2" s="166"/>
      <c r="D2" s="38"/>
      <c r="E2" s="1" t="s">
        <v>55</v>
      </c>
    </row>
    <row r="3" spans="1:5" ht="34.799999999999997" thickBot="1" x14ac:dyDescent="0.35">
      <c r="A3" s="2" t="s">
        <v>56</v>
      </c>
      <c r="B3" s="3" t="s">
        <v>57</v>
      </c>
      <c r="C3" s="39" t="s">
        <v>58</v>
      </c>
      <c r="D3" s="58" t="s">
        <v>1</v>
      </c>
      <c r="E3" s="58" t="s">
        <v>2</v>
      </c>
    </row>
    <row r="4" spans="1:5" ht="15" thickBot="1" x14ac:dyDescent="0.35">
      <c r="A4" s="4">
        <v>1</v>
      </c>
      <c r="B4" s="4">
        <v>2</v>
      </c>
      <c r="C4" s="40">
        <v>2</v>
      </c>
      <c r="D4" s="85">
        <v>3</v>
      </c>
      <c r="E4" s="85">
        <v>4</v>
      </c>
    </row>
    <row r="5" spans="1:5" ht="15" thickBot="1" x14ac:dyDescent="0.35">
      <c r="A5" s="5" t="s">
        <v>14</v>
      </c>
      <c r="B5" s="6" t="s">
        <v>59</v>
      </c>
      <c r="C5" s="92" t="s">
        <v>60</v>
      </c>
      <c r="D5" s="65">
        <f>+D6+D7+D8+D9+D10+D11</f>
        <v>0</v>
      </c>
      <c r="E5" s="65">
        <f>+E6+E7+E8+E9+E10+E11</f>
        <v>0</v>
      </c>
    </row>
    <row r="6" spans="1:5" x14ac:dyDescent="0.3">
      <c r="A6" s="7" t="s">
        <v>61</v>
      </c>
      <c r="B6" s="8" t="s">
        <v>62</v>
      </c>
      <c r="C6" s="41" t="s">
        <v>63</v>
      </c>
      <c r="D6" s="95"/>
      <c r="E6" s="66"/>
    </row>
    <row r="7" spans="1:5" x14ac:dyDescent="0.3">
      <c r="A7" s="9" t="s">
        <v>64</v>
      </c>
      <c r="B7" s="10" t="s">
        <v>65</v>
      </c>
      <c r="C7" s="42" t="s">
        <v>66</v>
      </c>
      <c r="D7" s="96"/>
      <c r="E7" s="62"/>
    </row>
    <row r="8" spans="1:5" ht="21.6" x14ac:dyDescent="0.3">
      <c r="A8" s="9" t="s">
        <v>67</v>
      </c>
      <c r="B8" s="10" t="s">
        <v>68</v>
      </c>
      <c r="C8" s="42" t="s">
        <v>69</v>
      </c>
      <c r="D8" s="96"/>
      <c r="E8" s="62"/>
    </row>
    <row r="9" spans="1:5" x14ac:dyDescent="0.3">
      <c r="A9" s="9" t="s">
        <v>70</v>
      </c>
      <c r="B9" s="10" t="s">
        <v>71</v>
      </c>
      <c r="C9" s="42" t="s">
        <v>72</v>
      </c>
      <c r="D9" s="96"/>
      <c r="E9" s="62"/>
    </row>
    <row r="10" spans="1:5" x14ac:dyDescent="0.3">
      <c r="A10" s="9" t="s">
        <v>73</v>
      </c>
      <c r="B10" s="10" t="s">
        <v>74</v>
      </c>
      <c r="C10" s="42" t="s">
        <v>75</v>
      </c>
      <c r="D10" s="96"/>
      <c r="E10" s="62"/>
    </row>
    <row r="11" spans="1:5" ht="15" thickBot="1" x14ac:dyDescent="0.35">
      <c r="A11" s="11" t="s">
        <v>76</v>
      </c>
      <c r="B11" s="12" t="s">
        <v>77</v>
      </c>
      <c r="C11" s="43" t="s">
        <v>78</v>
      </c>
      <c r="D11" s="97"/>
      <c r="E11" s="62">
        <f>'[1]1.2.sz.mell.'!D11+'[1]1.3.sz.mell.'!D11+'[1]1.4.sz.mell.'!D11</f>
        <v>0</v>
      </c>
    </row>
    <row r="12" spans="1:5" ht="15" thickBot="1" x14ac:dyDescent="0.35">
      <c r="A12" s="5" t="s">
        <v>16</v>
      </c>
      <c r="B12" s="6"/>
      <c r="C12" s="44" t="s">
        <v>79</v>
      </c>
      <c r="D12" s="65">
        <f>+D13+D14+D15+D16+D17</f>
        <v>40000000</v>
      </c>
      <c r="E12" s="65">
        <f>+E13+E14+E15+E16+E17</f>
        <v>40000000</v>
      </c>
    </row>
    <row r="13" spans="1:5" x14ac:dyDescent="0.3">
      <c r="A13" s="7" t="s">
        <v>80</v>
      </c>
      <c r="B13" s="8" t="s">
        <v>81</v>
      </c>
      <c r="C13" s="41" t="s">
        <v>82</v>
      </c>
      <c r="D13" s="62"/>
      <c r="E13" s="66">
        <f>'[1]1.2.sz.mell.'!D13+'[1]1.3.sz.mell.'!D13+'[1]1.4.sz.mell.'!D13</f>
        <v>0</v>
      </c>
    </row>
    <row r="14" spans="1:5" x14ac:dyDescent="0.3">
      <c r="A14" s="9" t="s">
        <v>83</v>
      </c>
      <c r="B14" s="10" t="s">
        <v>84</v>
      </c>
      <c r="C14" s="42" t="s">
        <v>85</v>
      </c>
      <c r="D14" s="62"/>
      <c r="E14" s="62">
        <f>'[1]1.2.sz.mell.'!D14+'[1]1.3.sz.mell.'!D14+'[1]1.4.sz.mell.'!D14</f>
        <v>0</v>
      </c>
    </row>
    <row r="15" spans="1:5" x14ac:dyDescent="0.3">
      <c r="A15" s="9" t="s">
        <v>86</v>
      </c>
      <c r="B15" s="10" t="s">
        <v>87</v>
      </c>
      <c r="C15" s="42" t="s">
        <v>88</v>
      </c>
      <c r="D15" s="62"/>
      <c r="E15" s="62">
        <f>'[1]1.2.sz.mell.'!D15+'[1]1.3.sz.mell.'!D15+'[1]1.4.sz.mell.'!D15</f>
        <v>0</v>
      </c>
    </row>
    <row r="16" spans="1:5" x14ac:dyDescent="0.3">
      <c r="A16" s="9" t="s">
        <v>89</v>
      </c>
      <c r="B16" s="10" t="s">
        <v>90</v>
      </c>
      <c r="C16" s="42" t="s">
        <v>91</v>
      </c>
      <c r="D16" s="62"/>
      <c r="E16" s="62">
        <f>'[1]1.2.sz.mell.'!D16+'[1]1.3.sz.mell.'!D16+'[1]1.4.sz.mell.'!D16</f>
        <v>0</v>
      </c>
    </row>
    <row r="17" spans="1:5" x14ac:dyDescent="0.3">
      <c r="A17" s="9" t="s">
        <v>92</v>
      </c>
      <c r="B17" s="10" t="s">
        <v>93</v>
      </c>
      <c r="C17" s="42" t="s">
        <v>94</v>
      </c>
      <c r="D17" s="62">
        <v>40000000</v>
      </c>
      <c r="E17" s="62">
        <v>40000000</v>
      </c>
    </row>
    <row r="18" spans="1:5" ht="15" thickBot="1" x14ac:dyDescent="0.35">
      <c r="A18" s="11" t="s">
        <v>95</v>
      </c>
      <c r="B18" s="10" t="s">
        <v>93</v>
      </c>
      <c r="C18" s="45" t="s">
        <v>96</v>
      </c>
      <c r="D18" s="98"/>
      <c r="E18" s="63"/>
    </row>
    <row r="19" spans="1:5" ht="15" thickBot="1" x14ac:dyDescent="0.35">
      <c r="A19" s="5" t="s">
        <v>18</v>
      </c>
      <c r="B19" s="6" t="s">
        <v>97</v>
      </c>
      <c r="C19" s="92" t="s">
        <v>98</v>
      </c>
      <c r="D19" s="65">
        <f>+D20+D21+D22+D23+D24</f>
        <v>0</v>
      </c>
      <c r="E19" s="65">
        <f>+E20+E21+E22+E23+E24</f>
        <v>0</v>
      </c>
    </row>
    <row r="20" spans="1:5" x14ac:dyDescent="0.3">
      <c r="A20" s="7" t="s">
        <v>99</v>
      </c>
      <c r="B20" s="8" t="s">
        <v>100</v>
      </c>
      <c r="C20" s="41" t="s">
        <v>101</v>
      </c>
      <c r="D20" s="95"/>
      <c r="E20" s="66">
        <f>'[1]1.2.sz.mell.'!D20+'[1]1.3.sz.mell.'!D20+'[1]1.4.sz.mell.'!D20</f>
        <v>0</v>
      </c>
    </row>
    <row r="21" spans="1:5" x14ac:dyDescent="0.3">
      <c r="A21" s="9" t="s">
        <v>102</v>
      </c>
      <c r="B21" s="10" t="s">
        <v>103</v>
      </c>
      <c r="C21" s="42" t="s">
        <v>104</v>
      </c>
      <c r="D21" s="96"/>
      <c r="E21" s="62">
        <f>'[1]1.2.sz.mell.'!D21+'[1]1.3.sz.mell.'!D21+'[1]1.4.sz.mell.'!D21</f>
        <v>0</v>
      </c>
    </row>
    <row r="22" spans="1:5" x14ac:dyDescent="0.3">
      <c r="A22" s="9" t="s">
        <v>105</v>
      </c>
      <c r="B22" s="10" t="s">
        <v>106</v>
      </c>
      <c r="C22" s="42" t="s">
        <v>107</v>
      </c>
      <c r="D22" s="96"/>
      <c r="E22" s="62">
        <f>'[1]1.2.sz.mell.'!D22+'[1]1.3.sz.mell.'!D22+'[1]1.4.sz.mell.'!D22</f>
        <v>0</v>
      </c>
    </row>
    <row r="23" spans="1:5" x14ac:dyDescent="0.3">
      <c r="A23" s="9" t="s">
        <v>108</v>
      </c>
      <c r="B23" s="10" t="s">
        <v>109</v>
      </c>
      <c r="C23" s="42" t="s">
        <v>110</v>
      </c>
      <c r="D23" s="96"/>
      <c r="E23" s="62">
        <f>'[1]1.2.sz.mell.'!D23+'[1]1.3.sz.mell.'!D23+'[1]1.4.sz.mell.'!D23</f>
        <v>0</v>
      </c>
    </row>
    <row r="24" spans="1:5" x14ac:dyDescent="0.3">
      <c r="A24" s="9" t="s">
        <v>111</v>
      </c>
      <c r="B24" s="10" t="s">
        <v>112</v>
      </c>
      <c r="C24" s="42" t="s">
        <v>113</v>
      </c>
      <c r="D24" s="62"/>
      <c r="E24" s="62"/>
    </row>
    <row r="25" spans="1:5" ht="15" thickBot="1" x14ac:dyDescent="0.35">
      <c r="A25" s="9" t="s">
        <v>114</v>
      </c>
      <c r="B25" s="10" t="s">
        <v>112</v>
      </c>
      <c r="C25" s="46" t="s">
        <v>115</v>
      </c>
      <c r="D25" s="99"/>
      <c r="E25" s="86"/>
    </row>
    <row r="26" spans="1:5" ht="15" thickBot="1" x14ac:dyDescent="0.35">
      <c r="A26" s="5" t="s">
        <v>116</v>
      </c>
      <c r="B26" s="6" t="s">
        <v>117</v>
      </c>
      <c r="C26" s="92" t="s">
        <v>118</v>
      </c>
      <c r="D26" s="69">
        <f>SUM(D27:D33)</f>
        <v>0</v>
      </c>
      <c r="E26" s="69">
        <f>SUM(E27:E33)</f>
        <v>0</v>
      </c>
    </row>
    <row r="27" spans="1:5" x14ac:dyDescent="0.3">
      <c r="A27" s="7" t="s">
        <v>119</v>
      </c>
      <c r="B27" s="8" t="s">
        <v>120</v>
      </c>
      <c r="C27" s="41" t="s">
        <v>121</v>
      </c>
      <c r="D27" s="95"/>
      <c r="E27" s="87"/>
    </row>
    <row r="28" spans="1:5" x14ac:dyDescent="0.3">
      <c r="A28" s="7" t="s">
        <v>122</v>
      </c>
      <c r="B28" s="8" t="s">
        <v>123</v>
      </c>
      <c r="C28" s="41" t="s">
        <v>124</v>
      </c>
      <c r="D28" s="95"/>
      <c r="E28" s="87"/>
    </row>
    <row r="29" spans="1:5" x14ac:dyDescent="0.3">
      <c r="A29" s="7" t="s">
        <v>125</v>
      </c>
      <c r="B29" s="10" t="s">
        <v>126</v>
      </c>
      <c r="C29" s="42" t="s">
        <v>127</v>
      </c>
      <c r="D29" s="95"/>
      <c r="E29" s="87"/>
    </row>
    <row r="30" spans="1:5" x14ac:dyDescent="0.3">
      <c r="A30" s="7" t="s">
        <v>128</v>
      </c>
      <c r="B30" s="10" t="s">
        <v>129</v>
      </c>
      <c r="C30" s="42" t="s">
        <v>130</v>
      </c>
      <c r="D30" s="96"/>
      <c r="E30" s="62"/>
    </row>
    <row r="31" spans="1:5" x14ac:dyDescent="0.3">
      <c r="A31" s="7" t="s">
        <v>131</v>
      </c>
      <c r="B31" s="10" t="s">
        <v>132</v>
      </c>
      <c r="C31" s="42" t="s">
        <v>133</v>
      </c>
      <c r="D31" s="96"/>
      <c r="E31" s="62"/>
    </row>
    <row r="32" spans="1:5" x14ac:dyDescent="0.3">
      <c r="A32" s="7" t="s">
        <v>134</v>
      </c>
      <c r="B32" s="12" t="s">
        <v>135</v>
      </c>
      <c r="C32" s="43" t="s">
        <v>136</v>
      </c>
      <c r="D32" s="97"/>
      <c r="E32" s="62"/>
    </row>
    <row r="33" spans="1:5" ht="15" thickBot="1" x14ac:dyDescent="0.35">
      <c r="A33" s="7" t="s">
        <v>137</v>
      </c>
      <c r="B33" s="12" t="s">
        <v>138</v>
      </c>
      <c r="C33" s="43" t="s">
        <v>139</v>
      </c>
      <c r="D33" s="97"/>
      <c r="E33" s="63"/>
    </row>
    <row r="34" spans="1:5" ht="15" thickBot="1" x14ac:dyDescent="0.35">
      <c r="A34" s="5" t="s">
        <v>22</v>
      </c>
      <c r="B34" s="6" t="s">
        <v>140</v>
      </c>
      <c r="C34" s="92" t="s">
        <v>141</v>
      </c>
      <c r="D34" s="65">
        <f>SUM(D35:D45)</f>
        <v>500000</v>
      </c>
      <c r="E34" s="65">
        <f>SUM(E35:E45)</f>
        <v>154655</v>
      </c>
    </row>
    <row r="35" spans="1:5" x14ac:dyDescent="0.3">
      <c r="A35" s="7" t="s">
        <v>142</v>
      </c>
      <c r="B35" s="8" t="s">
        <v>143</v>
      </c>
      <c r="C35" s="41" t="s">
        <v>144</v>
      </c>
      <c r="D35" s="95"/>
      <c r="E35" s="66">
        <f>'[1]1.2.sz.mell.'!D35+'[1]1.3.sz.mell.'!D35+'[1]1.4.sz.mell.'!D35</f>
        <v>0</v>
      </c>
    </row>
    <row r="36" spans="1:5" x14ac:dyDescent="0.3">
      <c r="A36" s="9" t="s">
        <v>145</v>
      </c>
      <c r="B36" s="10" t="s">
        <v>146</v>
      </c>
      <c r="C36" s="42" t="s">
        <v>147</v>
      </c>
      <c r="D36" s="96"/>
      <c r="E36" s="62"/>
    </row>
    <row r="37" spans="1:5" x14ac:dyDescent="0.3">
      <c r="A37" s="9" t="s">
        <v>148</v>
      </c>
      <c r="B37" s="10" t="s">
        <v>149</v>
      </c>
      <c r="C37" s="42" t="s">
        <v>150</v>
      </c>
      <c r="D37" s="96"/>
      <c r="E37" s="62"/>
    </row>
    <row r="38" spans="1:5" x14ac:dyDescent="0.3">
      <c r="A38" s="9" t="s">
        <v>151</v>
      </c>
      <c r="B38" s="10" t="s">
        <v>152</v>
      </c>
      <c r="C38" s="42" t="s">
        <v>153</v>
      </c>
      <c r="D38" s="62">
        <v>500000</v>
      </c>
      <c r="E38" s="62">
        <v>118110</v>
      </c>
    </row>
    <row r="39" spans="1:5" x14ac:dyDescent="0.3">
      <c r="A39" s="9" t="s">
        <v>154</v>
      </c>
      <c r="B39" s="10" t="s">
        <v>155</v>
      </c>
      <c r="C39" s="42" t="s">
        <v>156</v>
      </c>
      <c r="D39" s="96"/>
      <c r="E39" s="62"/>
    </row>
    <row r="40" spans="1:5" x14ac:dyDescent="0.3">
      <c r="A40" s="9" t="s">
        <v>157</v>
      </c>
      <c r="B40" s="10" t="s">
        <v>158</v>
      </c>
      <c r="C40" s="42" t="s">
        <v>159</v>
      </c>
      <c r="D40" s="96"/>
      <c r="E40" s="62">
        <v>31890</v>
      </c>
    </row>
    <row r="41" spans="1:5" x14ac:dyDescent="0.3">
      <c r="A41" s="9" t="s">
        <v>160</v>
      </c>
      <c r="B41" s="10" t="s">
        <v>161</v>
      </c>
      <c r="C41" s="42" t="s">
        <v>162</v>
      </c>
      <c r="D41" s="96"/>
      <c r="E41" s="62"/>
    </row>
    <row r="42" spans="1:5" x14ac:dyDescent="0.3">
      <c r="A42" s="9" t="s">
        <v>163</v>
      </c>
      <c r="B42" s="10" t="s">
        <v>164</v>
      </c>
      <c r="C42" s="42" t="s">
        <v>4</v>
      </c>
      <c r="D42" s="96"/>
      <c r="E42" s="62">
        <v>4653</v>
      </c>
    </row>
    <row r="43" spans="1:5" x14ac:dyDescent="0.3">
      <c r="A43" s="9" t="s">
        <v>165</v>
      </c>
      <c r="B43" s="10" t="s">
        <v>166</v>
      </c>
      <c r="C43" s="42" t="s">
        <v>167</v>
      </c>
      <c r="D43" s="96"/>
      <c r="E43" s="62"/>
    </row>
    <row r="44" spans="1:5" x14ac:dyDescent="0.3">
      <c r="A44" s="11" t="s">
        <v>168</v>
      </c>
      <c r="B44" s="10" t="s">
        <v>169</v>
      </c>
      <c r="C44" s="47" t="s">
        <v>170</v>
      </c>
      <c r="D44" s="100"/>
      <c r="E44" s="88"/>
    </row>
    <row r="45" spans="1:5" ht="15" thickBot="1" x14ac:dyDescent="0.35">
      <c r="A45" s="11" t="s">
        <v>171</v>
      </c>
      <c r="B45" s="10" t="s">
        <v>172</v>
      </c>
      <c r="C45" s="43" t="s">
        <v>173</v>
      </c>
      <c r="D45" s="97"/>
      <c r="E45" s="62">
        <v>2</v>
      </c>
    </row>
    <row r="46" spans="1:5" ht="15" thickBot="1" x14ac:dyDescent="0.35">
      <c r="A46" s="5" t="s">
        <v>24</v>
      </c>
      <c r="B46" s="6" t="s">
        <v>174</v>
      </c>
      <c r="C46" s="92" t="s">
        <v>175</v>
      </c>
      <c r="D46" s="65">
        <f>SUM(D47:D51)</f>
        <v>0</v>
      </c>
      <c r="E46" s="65">
        <f>SUM(E47:E51)</f>
        <v>0</v>
      </c>
    </row>
    <row r="47" spans="1:5" x14ac:dyDescent="0.3">
      <c r="A47" s="7" t="s">
        <v>176</v>
      </c>
      <c r="B47" s="8" t="s">
        <v>177</v>
      </c>
      <c r="C47" s="41" t="s">
        <v>178</v>
      </c>
      <c r="D47" s="95"/>
      <c r="E47" s="89">
        <f>'[1]1.2.sz.mell.'!D47+'[1]1.3.sz.mell.'!D47+'[1]1.4.sz.mell.'!D47</f>
        <v>0</v>
      </c>
    </row>
    <row r="48" spans="1:5" x14ac:dyDescent="0.3">
      <c r="A48" s="9" t="s">
        <v>179</v>
      </c>
      <c r="B48" s="10" t="s">
        <v>180</v>
      </c>
      <c r="C48" s="42" t="s">
        <v>181</v>
      </c>
      <c r="D48" s="96"/>
      <c r="E48" s="90">
        <f>'[1]1.2.sz.mell.'!D48+'[1]1.3.sz.mell.'!D48+'[1]1.4.sz.mell.'!D48</f>
        <v>0</v>
      </c>
    </row>
    <row r="49" spans="1:5" x14ac:dyDescent="0.3">
      <c r="A49" s="9" t="s">
        <v>182</v>
      </c>
      <c r="B49" s="10" t="s">
        <v>183</v>
      </c>
      <c r="C49" s="42" t="s">
        <v>184</v>
      </c>
      <c r="D49" s="96"/>
      <c r="E49" s="90"/>
    </row>
    <row r="50" spans="1:5" x14ac:dyDescent="0.3">
      <c r="A50" s="9" t="s">
        <v>185</v>
      </c>
      <c r="B50" s="10" t="s">
        <v>186</v>
      </c>
      <c r="C50" s="42" t="s">
        <v>187</v>
      </c>
      <c r="D50" s="96"/>
      <c r="E50" s="90">
        <f>'[1]1.2.sz.mell.'!D50+'[1]1.3.sz.mell.'!D50+'[1]1.4.sz.mell.'!D50</f>
        <v>0</v>
      </c>
    </row>
    <row r="51" spans="1:5" ht="15" thickBot="1" x14ac:dyDescent="0.35">
      <c r="A51" s="11" t="s">
        <v>188</v>
      </c>
      <c r="B51" s="10" t="s">
        <v>189</v>
      </c>
      <c r="C51" s="43" t="s">
        <v>190</v>
      </c>
      <c r="D51" s="97"/>
      <c r="E51" s="88">
        <f>'[1]1.2.sz.mell.'!D51+'[1]1.3.sz.mell.'!D51+'[1]1.4.sz.mell.'!D51</f>
        <v>0</v>
      </c>
    </row>
    <row r="52" spans="1:5" ht="15" thickBot="1" x14ac:dyDescent="0.35">
      <c r="A52" s="5" t="s">
        <v>191</v>
      </c>
      <c r="B52" s="6" t="s">
        <v>192</v>
      </c>
      <c r="C52" s="92" t="s">
        <v>193</v>
      </c>
      <c r="D52" s="65">
        <f>SUM(D53:D53)</f>
        <v>0</v>
      </c>
      <c r="E52" s="65">
        <f>SUM(E53:E53)</f>
        <v>0</v>
      </c>
    </row>
    <row r="53" spans="1:5" ht="21.6" x14ac:dyDescent="0.3">
      <c r="A53" s="7" t="s">
        <v>194</v>
      </c>
      <c r="B53" s="8" t="s">
        <v>195</v>
      </c>
      <c r="C53" s="41" t="s">
        <v>196</v>
      </c>
      <c r="D53" s="95"/>
      <c r="E53" s="66">
        <f>'[1]1.2.sz.mell.'!D53+'[1]1.3.sz.mell.'!D53+'[1]1.4.sz.mell.'!D53</f>
        <v>0</v>
      </c>
    </row>
    <row r="54" spans="1:5" ht="21.6" x14ac:dyDescent="0.3">
      <c r="A54" s="7" t="s">
        <v>197</v>
      </c>
      <c r="B54" s="10" t="s">
        <v>198</v>
      </c>
      <c r="C54" s="42" t="s">
        <v>199</v>
      </c>
      <c r="D54" s="95"/>
      <c r="E54" s="66"/>
    </row>
    <row r="55" spans="1:5" ht="21.6" x14ac:dyDescent="0.3">
      <c r="A55" s="7" t="s">
        <v>200</v>
      </c>
      <c r="B55" s="10" t="s">
        <v>201</v>
      </c>
      <c r="C55" s="42" t="s">
        <v>202</v>
      </c>
      <c r="D55" s="95"/>
      <c r="E55" s="66"/>
    </row>
    <row r="56" spans="1:5" ht="21.6" x14ac:dyDescent="0.3">
      <c r="A56" s="11" t="s">
        <v>203</v>
      </c>
      <c r="B56" s="12" t="s">
        <v>204</v>
      </c>
      <c r="C56" s="43" t="s">
        <v>205</v>
      </c>
      <c r="D56" s="97"/>
      <c r="E56" s="63">
        <f>'[1]1.2.sz.mell.'!D56+'[1]1.3.sz.mell.'!D56+'[1]1.4.sz.mell.'!D56</f>
        <v>0</v>
      </c>
    </row>
    <row r="57" spans="1:5" x14ac:dyDescent="0.3">
      <c r="A57" s="11" t="s">
        <v>206</v>
      </c>
      <c r="B57" s="12" t="s">
        <v>207</v>
      </c>
      <c r="C57" s="43" t="s">
        <v>208</v>
      </c>
      <c r="D57" s="97"/>
      <c r="E57" s="63"/>
    </row>
    <row r="58" spans="1:5" ht="15" thickBot="1" x14ac:dyDescent="0.35">
      <c r="A58" s="11" t="s">
        <v>209</v>
      </c>
      <c r="B58" s="12" t="s">
        <v>207</v>
      </c>
      <c r="C58" s="45" t="s">
        <v>210</v>
      </c>
      <c r="D58" s="98"/>
      <c r="E58" s="63"/>
    </row>
    <row r="59" spans="1:5" ht="15" thickBot="1" x14ac:dyDescent="0.35">
      <c r="A59" s="5" t="s">
        <v>28</v>
      </c>
      <c r="B59" s="6" t="s">
        <v>211</v>
      </c>
      <c r="C59" s="44" t="s">
        <v>212</v>
      </c>
      <c r="D59" s="65">
        <f>SUM(D60:D65)</f>
        <v>0</v>
      </c>
      <c r="E59" s="65">
        <f>SUM(E60:E65)</f>
        <v>0</v>
      </c>
    </row>
    <row r="60" spans="1:5" ht="21.6" x14ac:dyDescent="0.3">
      <c r="A60" s="7" t="s">
        <v>213</v>
      </c>
      <c r="B60" s="8" t="s">
        <v>214</v>
      </c>
      <c r="C60" s="41" t="s">
        <v>215</v>
      </c>
      <c r="D60" s="95"/>
      <c r="E60" s="90">
        <f>'[1]1.2.sz.mell.'!D60+'[1]1.3.sz.mell.'!D60+'[1]1.4.sz.mell.'!D60</f>
        <v>0</v>
      </c>
    </row>
    <row r="61" spans="1:5" ht="21.6" x14ac:dyDescent="0.3">
      <c r="A61" s="7" t="s">
        <v>216</v>
      </c>
      <c r="B61" s="8" t="s">
        <v>217</v>
      </c>
      <c r="C61" s="42" t="s">
        <v>218</v>
      </c>
      <c r="D61" s="96"/>
      <c r="E61" s="90"/>
    </row>
    <row r="62" spans="1:5" ht="21.6" x14ac:dyDescent="0.3">
      <c r="A62" s="7" t="s">
        <v>219</v>
      </c>
      <c r="B62" s="8" t="s">
        <v>220</v>
      </c>
      <c r="C62" s="42" t="s">
        <v>221</v>
      </c>
      <c r="D62" s="96"/>
      <c r="E62" s="90"/>
    </row>
    <row r="63" spans="1:5" ht="21.6" x14ac:dyDescent="0.3">
      <c r="A63" s="7" t="s">
        <v>222</v>
      </c>
      <c r="B63" s="13" t="s">
        <v>223</v>
      </c>
      <c r="C63" s="43" t="s">
        <v>224</v>
      </c>
      <c r="D63" s="97"/>
      <c r="E63" s="90">
        <f>'[1]1.2.sz.mell.'!D63+'[1]1.3.sz.mell.'!D63+'[1]1.4.sz.mell.'!D63</f>
        <v>0</v>
      </c>
    </row>
    <row r="64" spans="1:5" x14ac:dyDescent="0.3">
      <c r="A64" s="7" t="s">
        <v>225</v>
      </c>
      <c r="B64" s="12" t="s">
        <v>226</v>
      </c>
      <c r="C64" s="43" t="s">
        <v>227</v>
      </c>
      <c r="D64" s="97"/>
      <c r="E64" s="90"/>
    </row>
    <row r="65" spans="1:5" ht="15" thickBot="1" x14ac:dyDescent="0.35">
      <c r="A65" s="7" t="s">
        <v>228</v>
      </c>
      <c r="B65" s="12" t="s">
        <v>226</v>
      </c>
      <c r="C65" s="45" t="s">
        <v>229</v>
      </c>
      <c r="D65" s="98"/>
      <c r="E65" s="90"/>
    </row>
    <row r="66" spans="1:5" ht="15" thickBot="1" x14ac:dyDescent="0.35">
      <c r="A66" s="5" t="s">
        <v>30</v>
      </c>
      <c r="B66" s="6"/>
      <c r="C66" s="92" t="s">
        <v>230</v>
      </c>
      <c r="D66" s="69">
        <f>+D5+D12+D19+D26+D34+D46+D52+D59</f>
        <v>40500000</v>
      </c>
      <c r="E66" s="69">
        <f>+E5+E12+E19+E26+E34+E46+E52+E59</f>
        <v>40154655</v>
      </c>
    </row>
    <row r="67" spans="1:5" ht="15" thickBot="1" x14ac:dyDescent="0.35">
      <c r="A67" s="14" t="s">
        <v>231</v>
      </c>
      <c r="B67" s="6" t="s">
        <v>232</v>
      </c>
      <c r="C67" s="44" t="s">
        <v>233</v>
      </c>
      <c r="D67" s="65">
        <f>SUM(D68:D70)</f>
        <v>0</v>
      </c>
      <c r="E67" s="65">
        <f>SUM(E68:E70)</f>
        <v>0</v>
      </c>
    </row>
    <row r="68" spans="1:5" x14ac:dyDescent="0.3">
      <c r="A68" s="7" t="s">
        <v>234</v>
      </c>
      <c r="B68" s="8" t="s">
        <v>235</v>
      </c>
      <c r="C68" s="41" t="s">
        <v>236</v>
      </c>
      <c r="D68" s="95"/>
      <c r="E68" s="90">
        <f>'[1]1.2.sz.mell.'!D68+'[1]1.3.sz.mell.'!D68+'[1]1.4.sz.mell.'!D68</f>
        <v>0</v>
      </c>
    </row>
    <row r="69" spans="1:5" x14ac:dyDescent="0.3">
      <c r="A69" s="9" t="s">
        <v>237</v>
      </c>
      <c r="B69" s="8" t="s">
        <v>238</v>
      </c>
      <c r="C69" s="42" t="s">
        <v>239</v>
      </c>
      <c r="D69" s="96"/>
      <c r="E69" s="90">
        <f>'[1]1.2.sz.mell.'!D69+'[1]1.3.sz.mell.'!D69+'[1]1.4.sz.mell.'!D69</f>
        <v>0</v>
      </c>
    </row>
    <row r="70" spans="1:5" ht="15" thickBot="1" x14ac:dyDescent="0.35">
      <c r="A70" s="11" t="s">
        <v>240</v>
      </c>
      <c r="B70" s="8" t="s">
        <v>241</v>
      </c>
      <c r="C70" s="48" t="s">
        <v>242</v>
      </c>
      <c r="D70" s="101"/>
      <c r="E70" s="90">
        <f>'[1]1.2.sz.mell.'!D70+'[1]1.3.sz.mell.'!D70+'[1]1.4.sz.mell.'!D70</f>
        <v>0</v>
      </c>
    </row>
    <row r="71" spans="1:5" ht="15" thickBot="1" x14ac:dyDescent="0.35">
      <c r="A71" s="14" t="s">
        <v>243</v>
      </c>
      <c r="B71" s="6" t="s">
        <v>244</v>
      </c>
      <c r="C71" s="44" t="s">
        <v>245</v>
      </c>
      <c r="D71" s="65">
        <f>SUM(D72:D75)</f>
        <v>0</v>
      </c>
      <c r="E71" s="65">
        <f>SUM(E72:E75)</f>
        <v>0</v>
      </c>
    </row>
    <row r="72" spans="1:5" x14ac:dyDescent="0.3">
      <c r="A72" s="7" t="s">
        <v>246</v>
      </c>
      <c r="B72" s="8" t="s">
        <v>247</v>
      </c>
      <c r="C72" s="41" t="s">
        <v>248</v>
      </c>
      <c r="D72" s="95"/>
      <c r="E72" s="90">
        <f>'[1]1.2.sz.mell.'!D72+'[1]1.3.sz.mell.'!D72+'[1]1.4.sz.mell.'!D72</f>
        <v>0</v>
      </c>
    </row>
    <row r="73" spans="1:5" x14ac:dyDescent="0.3">
      <c r="A73" s="9" t="s">
        <v>249</v>
      </c>
      <c r="B73" s="8" t="s">
        <v>250</v>
      </c>
      <c r="C73" s="42" t="s">
        <v>251</v>
      </c>
      <c r="D73" s="96"/>
      <c r="E73" s="90">
        <f>'[1]1.2.sz.mell.'!D73+'[1]1.3.sz.mell.'!D73+'[1]1.4.sz.mell.'!D73</f>
        <v>0</v>
      </c>
    </row>
    <row r="74" spans="1:5" x14ac:dyDescent="0.3">
      <c r="A74" s="9" t="s">
        <v>252</v>
      </c>
      <c r="B74" s="8" t="s">
        <v>253</v>
      </c>
      <c r="C74" s="42" t="s">
        <v>254</v>
      </c>
      <c r="D74" s="96"/>
      <c r="E74" s="90">
        <f>'[1]1.2.sz.mell.'!D74+'[1]1.3.sz.mell.'!D74+'[1]1.4.sz.mell.'!D74</f>
        <v>0</v>
      </c>
    </row>
    <row r="75" spans="1:5" ht="15" thickBot="1" x14ac:dyDescent="0.35">
      <c r="A75" s="11" t="s">
        <v>255</v>
      </c>
      <c r="B75" s="8" t="s">
        <v>256</v>
      </c>
      <c r="C75" s="43" t="s">
        <v>257</v>
      </c>
      <c r="D75" s="97"/>
      <c r="E75" s="90">
        <f>'[1]1.2.sz.mell.'!D75+'[1]1.3.sz.mell.'!D75+'[1]1.4.sz.mell.'!D75</f>
        <v>0</v>
      </c>
    </row>
    <row r="76" spans="1:5" ht="15" thickBot="1" x14ac:dyDescent="0.35">
      <c r="A76" s="14" t="s">
        <v>258</v>
      </c>
      <c r="B76" s="6" t="s">
        <v>259</v>
      </c>
      <c r="C76" s="44" t="s">
        <v>260</v>
      </c>
      <c r="D76" s="65">
        <f>SUM(D77:D78)</f>
        <v>884478</v>
      </c>
      <c r="E76" s="65">
        <f>SUM(E77:E78)</f>
        <v>928747</v>
      </c>
    </row>
    <row r="77" spans="1:5" x14ac:dyDescent="0.3">
      <c r="A77" s="7" t="s">
        <v>261</v>
      </c>
      <c r="B77" s="8" t="s">
        <v>262</v>
      </c>
      <c r="C77" s="41" t="s">
        <v>263</v>
      </c>
      <c r="D77" s="90">
        <v>884478</v>
      </c>
      <c r="E77" s="90">
        <v>928747</v>
      </c>
    </row>
    <row r="78" spans="1:5" ht="15" thickBot="1" x14ac:dyDescent="0.35">
      <c r="A78" s="11" t="s">
        <v>264</v>
      </c>
      <c r="B78" s="8" t="s">
        <v>265</v>
      </c>
      <c r="C78" s="43" t="s">
        <v>266</v>
      </c>
      <c r="D78" s="97"/>
      <c r="E78" s="90">
        <f>'[1]1.2.sz.mell.'!D78+'[1]1.3.sz.mell.'!D78+'[1]1.4.sz.mell.'!D78</f>
        <v>0</v>
      </c>
    </row>
    <row r="79" spans="1:5" ht="15" thickBot="1" x14ac:dyDescent="0.35">
      <c r="A79" s="14" t="s">
        <v>267</v>
      </c>
      <c r="B79" s="6"/>
      <c r="C79" s="44" t="s">
        <v>268</v>
      </c>
      <c r="D79" s="65">
        <f>SUM(D80:D83)</f>
        <v>0</v>
      </c>
      <c r="E79" s="65">
        <f>SUM(E80:E83)</f>
        <v>0</v>
      </c>
    </row>
    <row r="80" spans="1:5" x14ac:dyDescent="0.3">
      <c r="A80" s="7" t="s">
        <v>269</v>
      </c>
      <c r="B80" s="8" t="s">
        <v>270</v>
      </c>
      <c r="C80" s="41" t="s">
        <v>271</v>
      </c>
      <c r="D80" s="95"/>
      <c r="E80" s="90">
        <f>'[1]1.2.sz.mell.'!D80+'[1]1.3.sz.mell.'!D80+'[1]1.4.sz.mell.'!D80</f>
        <v>0</v>
      </c>
    </row>
    <row r="81" spans="1:5" x14ac:dyDescent="0.3">
      <c r="A81" s="9" t="s">
        <v>272</v>
      </c>
      <c r="B81" s="10" t="s">
        <v>273</v>
      </c>
      <c r="C81" s="42" t="s">
        <v>274</v>
      </c>
      <c r="D81" s="96"/>
      <c r="E81" s="90">
        <f>'[1]1.2.sz.mell.'!D81+'[1]1.3.sz.mell.'!D82+'[1]1.4.sz.mell.'!D81</f>
        <v>0</v>
      </c>
    </row>
    <row r="82" spans="1:5" x14ac:dyDescent="0.3">
      <c r="A82" s="11" t="s">
        <v>275</v>
      </c>
      <c r="B82" s="12" t="s">
        <v>276</v>
      </c>
      <c r="C82" s="43" t="s">
        <v>277</v>
      </c>
      <c r="D82" s="97"/>
      <c r="E82" s="90"/>
    </row>
    <row r="83" spans="1:5" ht="15" thickBot="1" x14ac:dyDescent="0.35">
      <c r="A83" s="11" t="s">
        <v>278</v>
      </c>
      <c r="B83" s="12" t="s">
        <v>279</v>
      </c>
      <c r="C83" s="43" t="s">
        <v>280</v>
      </c>
      <c r="D83" s="97"/>
      <c r="E83" s="90"/>
    </row>
    <row r="84" spans="1:5" ht="15" thickBot="1" x14ac:dyDescent="0.35">
      <c r="A84" s="14" t="s">
        <v>281</v>
      </c>
      <c r="B84" s="6" t="s">
        <v>282</v>
      </c>
      <c r="C84" s="44" t="s">
        <v>283</v>
      </c>
      <c r="D84" s="65">
        <f>SUM(D85:D88)</f>
        <v>0</v>
      </c>
      <c r="E84" s="65">
        <f>SUM(E85:E88)</f>
        <v>0</v>
      </c>
    </row>
    <row r="85" spans="1:5" x14ac:dyDescent="0.3">
      <c r="A85" s="15" t="s">
        <v>284</v>
      </c>
      <c r="B85" s="8" t="s">
        <v>285</v>
      </c>
      <c r="C85" s="41" t="s">
        <v>286</v>
      </c>
      <c r="D85" s="95"/>
      <c r="E85" s="90">
        <f>'[1]1.2.sz.mell.'!D85+'[1]1.3.sz.mell.'!D85+'[1]1.4.sz.mell.'!D85</f>
        <v>0</v>
      </c>
    </row>
    <row r="86" spans="1:5" x14ac:dyDescent="0.3">
      <c r="A86" s="16" t="s">
        <v>287</v>
      </c>
      <c r="B86" s="8" t="s">
        <v>288</v>
      </c>
      <c r="C86" s="42" t="s">
        <v>289</v>
      </c>
      <c r="D86" s="96"/>
      <c r="E86" s="90">
        <f>'[1]1.2.sz.mell.'!D86+'[1]1.3.sz.mell.'!D86+'[1]1.4.sz.mell.'!D86</f>
        <v>0</v>
      </c>
    </row>
    <row r="87" spans="1:5" x14ac:dyDescent="0.3">
      <c r="A87" s="16" t="s">
        <v>290</v>
      </c>
      <c r="B87" s="8" t="s">
        <v>291</v>
      </c>
      <c r="C87" s="42" t="s">
        <v>292</v>
      </c>
      <c r="D87" s="96"/>
      <c r="E87" s="90">
        <f>'[1]1.2.sz.mell.'!D87+'[1]1.3.sz.mell.'!D87+'[1]1.4.sz.mell.'!D87</f>
        <v>0</v>
      </c>
    </row>
    <row r="88" spans="1:5" ht="15" thickBot="1" x14ac:dyDescent="0.35">
      <c r="A88" s="17" t="s">
        <v>293</v>
      </c>
      <c r="B88" s="8" t="s">
        <v>294</v>
      </c>
      <c r="C88" s="43" t="s">
        <v>295</v>
      </c>
      <c r="D88" s="97"/>
      <c r="E88" s="90"/>
    </row>
    <row r="89" spans="1:5" ht="15" thickBot="1" x14ac:dyDescent="0.35">
      <c r="A89" s="14" t="s">
        <v>296</v>
      </c>
      <c r="B89" s="6" t="s">
        <v>297</v>
      </c>
      <c r="C89" s="44" t="s">
        <v>298</v>
      </c>
      <c r="D89" s="102"/>
      <c r="E89" s="91"/>
    </row>
    <row r="90" spans="1:5" ht="15" thickBot="1" x14ac:dyDescent="0.35">
      <c r="A90" s="18" t="s">
        <v>44</v>
      </c>
      <c r="B90" s="6"/>
      <c r="C90" s="44" t="s">
        <v>299</v>
      </c>
      <c r="D90" s="102"/>
      <c r="E90" s="91"/>
    </row>
    <row r="91" spans="1:5" ht="15" thickBot="1" x14ac:dyDescent="0.35">
      <c r="A91" s="18" t="s">
        <v>46</v>
      </c>
      <c r="B91" s="6" t="s">
        <v>300</v>
      </c>
      <c r="C91" s="93" t="s">
        <v>301</v>
      </c>
      <c r="D91" s="69">
        <f>+D67+D71+D76+D79+D84+D89</f>
        <v>884478</v>
      </c>
      <c r="E91" s="69">
        <f>+E67+E71+E76+E79+E84+E89</f>
        <v>928747</v>
      </c>
    </row>
    <row r="92" spans="1:5" ht="27" customHeight="1" thickBot="1" x14ac:dyDescent="0.35">
      <c r="A92" s="18" t="s">
        <v>48</v>
      </c>
      <c r="B92" s="19"/>
      <c r="C92" s="94" t="s">
        <v>302</v>
      </c>
      <c r="D92" s="69">
        <f>+D66+D91</f>
        <v>41384478</v>
      </c>
      <c r="E92" s="69">
        <f>+E66+E91</f>
        <v>41083402</v>
      </c>
    </row>
    <row r="93" spans="1:5" ht="15.6" x14ac:dyDescent="0.3">
      <c r="A93" s="20"/>
      <c r="B93" s="21"/>
      <c r="C93" s="22"/>
      <c r="D93" s="22"/>
      <c r="E93" s="23"/>
    </row>
    <row r="94" spans="1:5" ht="15.6" x14ac:dyDescent="0.3">
      <c r="A94" s="165" t="s">
        <v>303</v>
      </c>
      <c r="B94" s="165"/>
      <c r="C94" s="165"/>
      <c r="D94" s="165"/>
      <c r="E94" s="165"/>
    </row>
    <row r="95" spans="1:5" ht="15" thickBot="1" x14ac:dyDescent="0.35">
      <c r="A95" s="167" t="s">
        <v>304</v>
      </c>
      <c r="B95" s="167"/>
      <c r="C95" s="167"/>
      <c r="D95" s="49"/>
      <c r="E95" s="1" t="s">
        <v>55</v>
      </c>
    </row>
    <row r="96" spans="1:5" ht="34.799999999999997" thickBot="1" x14ac:dyDescent="0.35">
      <c r="A96" s="2" t="s">
        <v>56</v>
      </c>
      <c r="B96" s="3" t="s">
        <v>57</v>
      </c>
      <c r="C96" s="39" t="s">
        <v>305</v>
      </c>
      <c r="D96" s="58" t="s">
        <v>1</v>
      </c>
      <c r="E96" s="58" t="s">
        <v>2</v>
      </c>
    </row>
    <row r="97" spans="1:5" ht="15" thickBot="1" x14ac:dyDescent="0.35">
      <c r="A97" s="24">
        <v>1</v>
      </c>
      <c r="B97" s="24">
        <v>2</v>
      </c>
      <c r="C97" s="50">
        <v>2</v>
      </c>
      <c r="D97" s="59">
        <v>3</v>
      </c>
      <c r="E97" s="59">
        <v>4</v>
      </c>
    </row>
    <row r="98" spans="1:5" ht="15" thickBot="1" x14ac:dyDescent="0.35">
      <c r="A98" s="25" t="s">
        <v>14</v>
      </c>
      <c r="B98" s="26"/>
      <c r="C98" s="73" t="s">
        <v>306</v>
      </c>
      <c r="D98" s="60">
        <f>SUM(D99:D103)</f>
        <v>41384478</v>
      </c>
      <c r="E98" s="60">
        <f>SUM(E99:E103)</f>
        <v>41083402</v>
      </c>
    </row>
    <row r="99" spans="1:5" x14ac:dyDescent="0.3">
      <c r="A99" s="27" t="s">
        <v>61</v>
      </c>
      <c r="B99" s="28" t="s">
        <v>307</v>
      </c>
      <c r="C99" s="74" t="s">
        <v>308</v>
      </c>
      <c r="D99" s="61">
        <v>17708500</v>
      </c>
      <c r="E99" s="61">
        <v>17911394</v>
      </c>
    </row>
    <row r="100" spans="1:5" x14ac:dyDescent="0.3">
      <c r="A100" s="9" t="s">
        <v>64</v>
      </c>
      <c r="B100" s="10" t="s">
        <v>309</v>
      </c>
      <c r="C100" s="51" t="s">
        <v>310</v>
      </c>
      <c r="D100" s="62">
        <v>1126662</v>
      </c>
      <c r="E100" s="62">
        <v>724572</v>
      </c>
    </row>
    <row r="101" spans="1:5" x14ac:dyDescent="0.3">
      <c r="A101" s="9" t="s">
        <v>67</v>
      </c>
      <c r="B101" s="10" t="s">
        <v>311</v>
      </c>
      <c r="C101" s="51" t="s">
        <v>312</v>
      </c>
      <c r="D101" s="63">
        <v>15149316</v>
      </c>
      <c r="E101" s="63">
        <v>14157452</v>
      </c>
    </row>
    <row r="102" spans="1:5" x14ac:dyDescent="0.3">
      <c r="A102" s="9" t="s">
        <v>70</v>
      </c>
      <c r="B102" s="10" t="s">
        <v>313</v>
      </c>
      <c r="C102" s="56" t="s">
        <v>314</v>
      </c>
      <c r="D102" s="79"/>
      <c r="E102" s="62"/>
    </row>
    <row r="103" spans="1:5" ht="15" thickBot="1" x14ac:dyDescent="0.35">
      <c r="A103" s="9" t="s">
        <v>315</v>
      </c>
      <c r="B103" s="29" t="s">
        <v>316</v>
      </c>
      <c r="C103" s="30" t="s">
        <v>317</v>
      </c>
      <c r="D103" s="67">
        <v>7400000</v>
      </c>
      <c r="E103" s="64">
        <v>8289984</v>
      </c>
    </row>
    <row r="104" spans="1:5" ht="15" thickBot="1" x14ac:dyDescent="0.35">
      <c r="A104" s="5" t="s">
        <v>16</v>
      </c>
      <c r="B104" s="6" t="s">
        <v>318</v>
      </c>
      <c r="C104" s="75" t="s">
        <v>319</v>
      </c>
      <c r="D104" s="65">
        <f>+D105+D107+D106</f>
        <v>0</v>
      </c>
      <c r="E104" s="65">
        <f>+E105+E107+E106</f>
        <v>0</v>
      </c>
    </row>
    <row r="105" spans="1:5" x14ac:dyDescent="0.3">
      <c r="A105" s="7" t="s">
        <v>320</v>
      </c>
      <c r="B105" s="8" t="s">
        <v>318</v>
      </c>
      <c r="C105" s="53" t="s">
        <v>8</v>
      </c>
      <c r="D105" s="80"/>
      <c r="E105" s="66"/>
    </row>
    <row r="106" spans="1:5" x14ac:dyDescent="0.3">
      <c r="A106" s="7" t="s">
        <v>321</v>
      </c>
      <c r="B106" s="13" t="s">
        <v>318</v>
      </c>
      <c r="C106" s="31" t="s">
        <v>322</v>
      </c>
      <c r="D106" s="81"/>
      <c r="E106" s="67"/>
    </row>
    <row r="107" spans="1:5" ht="15" thickBot="1" x14ac:dyDescent="0.35">
      <c r="A107" s="7" t="s">
        <v>323</v>
      </c>
      <c r="B107" s="12" t="s">
        <v>318</v>
      </c>
      <c r="C107" s="52" t="s">
        <v>324</v>
      </c>
      <c r="D107" s="82"/>
      <c r="E107" s="63">
        <f>'[1]1.2.sz.mell.'!D107+'[1]1.3.sz.mell.'!D107+'[1]1.4.sz.mell.'!D107</f>
        <v>0</v>
      </c>
    </row>
    <row r="108" spans="1:5" ht="15" thickBot="1" x14ac:dyDescent="0.35">
      <c r="A108" s="5" t="s">
        <v>18</v>
      </c>
      <c r="B108" s="6"/>
      <c r="C108" s="76" t="s">
        <v>325</v>
      </c>
      <c r="D108" s="65">
        <f>+D109+D111+D113</f>
        <v>0</v>
      </c>
      <c r="E108" s="65">
        <f>+E109+E111+E113</f>
        <v>0</v>
      </c>
    </row>
    <row r="109" spans="1:5" x14ac:dyDescent="0.3">
      <c r="A109" s="7" t="s">
        <v>326</v>
      </c>
      <c r="B109" s="8" t="s">
        <v>327</v>
      </c>
      <c r="C109" s="51" t="s">
        <v>11</v>
      </c>
      <c r="D109" s="66"/>
      <c r="E109" s="61"/>
    </row>
    <row r="110" spans="1:5" x14ac:dyDescent="0.3">
      <c r="A110" s="7" t="s">
        <v>328</v>
      </c>
      <c r="B110" s="32" t="s">
        <v>327</v>
      </c>
      <c r="C110" s="52" t="s">
        <v>329</v>
      </c>
      <c r="D110" s="81"/>
      <c r="E110" s="66">
        <f>'[1]1.2.sz.mell.'!D110+'[1]1.3.sz.mell.'!D110+'[1]1.4.sz.mell.'!D110</f>
        <v>0</v>
      </c>
    </row>
    <row r="111" spans="1:5" x14ac:dyDescent="0.3">
      <c r="A111" s="7" t="s">
        <v>330</v>
      </c>
      <c r="B111" s="32" t="s">
        <v>331</v>
      </c>
      <c r="C111" s="52" t="s">
        <v>10</v>
      </c>
      <c r="D111" s="82"/>
      <c r="E111" s="62">
        <f>'[1]1.2.sz.mell.'!D111+'[1]1.3.sz.mell.'!D111+'[1]1.4.sz.mell.'!D111</f>
        <v>0</v>
      </c>
    </row>
    <row r="112" spans="1:5" x14ac:dyDescent="0.3">
      <c r="A112" s="7" t="s">
        <v>332</v>
      </c>
      <c r="B112" s="32" t="s">
        <v>331</v>
      </c>
      <c r="C112" s="52" t="s">
        <v>333</v>
      </c>
      <c r="D112" s="82"/>
      <c r="E112" s="62">
        <f>'[1]1.2.sz.mell.'!D112+'[1]1.3.sz.mell.'!D112+'[1]1.4.sz.mell.'!D112</f>
        <v>0</v>
      </c>
    </row>
    <row r="113" spans="1:5" ht="15" thickBot="1" x14ac:dyDescent="0.35">
      <c r="A113" s="7" t="s">
        <v>334</v>
      </c>
      <c r="B113" s="13" t="s">
        <v>335</v>
      </c>
      <c r="C113" s="77" t="s">
        <v>336</v>
      </c>
      <c r="D113" s="83"/>
      <c r="E113" s="68"/>
    </row>
    <row r="114" spans="1:5" ht="15" thickBot="1" x14ac:dyDescent="0.35">
      <c r="A114" s="5" t="s">
        <v>20</v>
      </c>
      <c r="B114" s="6"/>
      <c r="C114" s="75" t="s">
        <v>337</v>
      </c>
      <c r="D114" s="65">
        <f>+D98+D108+D104</f>
        <v>41384478</v>
      </c>
      <c r="E114" s="65">
        <f>+E98+E108+E104</f>
        <v>41083402</v>
      </c>
    </row>
    <row r="115" spans="1:5" ht="15" thickBot="1" x14ac:dyDescent="0.35">
      <c r="A115" s="5" t="s">
        <v>22</v>
      </c>
      <c r="B115" s="6"/>
      <c r="C115" s="75" t="s">
        <v>338</v>
      </c>
      <c r="D115" s="65">
        <f>+D116+D117+D118</f>
        <v>0</v>
      </c>
      <c r="E115" s="65">
        <f>+E116+E117+E118</f>
        <v>0</v>
      </c>
    </row>
    <row r="116" spans="1:5" x14ac:dyDescent="0.3">
      <c r="A116" s="7" t="s">
        <v>142</v>
      </c>
      <c r="B116" s="8" t="s">
        <v>339</v>
      </c>
      <c r="C116" s="53" t="s">
        <v>340</v>
      </c>
      <c r="D116" s="80"/>
      <c r="E116" s="61">
        <f>'[1]1.2.sz.mell.'!D116+'[1]1.3.sz.mell.'!D116+'[1]1.4.sz.mell.'!D116</f>
        <v>0</v>
      </c>
    </row>
    <row r="117" spans="1:5" x14ac:dyDescent="0.3">
      <c r="A117" s="7" t="s">
        <v>145</v>
      </c>
      <c r="B117" s="8" t="s">
        <v>341</v>
      </c>
      <c r="C117" s="53" t="s">
        <v>342</v>
      </c>
      <c r="D117" s="80"/>
      <c r="E117" s="62">
        <f>'[1]1.2.sz.mell.'!D117+'[1]1.3.sz.mell.'!D117+'[1]1.4.sz.mell.'!D117</f>
        <v>0</v>
      </c>
    </row>
    <row r="118" spans="1:5" ht="15" thickBot="1" x14ac:dyDescent="0.35">
      <c r="A118" s="33" t="s">
        <v>148</v>
      </c>
      <c r="B118" s="13" t="s">
        <v>343</v>
      </c>
      <c r="C118" s="31" t="s">
        <v>344</v>
      </c>
      <c r="D118" s="81"/>
      <c r="E118" s="68">
        <f>'[1]1.2.sz.mell.'!D118+'[1]1.3.sz.mell.'!D118+'[1]1.4.sz.mell.'!D118</f>
        <v>0</v>
      </c>
    </row>
    <row r="119" spans="1:5" ht="15" thickBot="1" x14ac:dyDescent="0.35">
      <c r="A119" s="5" t="s">
        <v>24</v>
      </c>
      <c r="B119" s="6" t="s">
        <v>345</v>
      </c>
      <c r="C119" s="75" t="s">
        <v>346</v>
      </c>
      <c r="D119" s="65">
        <f>SUM(D120:D123)</f>
        <v>0</v>
      </c>
      <c r="E119" s="65">
        <f>SUM(E120:E123)</f>
        <v>0</v>
      </c>
    </row>
    <row r="120" spans="1:5" x14ac:dyDescent="0.3">
      <c r="A120" s="7" t="s">
        <v>347</v>
      </c>
      <c r="B120" s="8" t="s">
        <v>348</v>
      </c>
      <c r="C120" s="53" t="s">
        <v>349</v>
      </c>
      <c r="D120" s="80"/>
      <c r="E120" s="61">
        <f>'[1]1.2.sz.mell.'!D120+'[1]1.3.sz.mell.'!D120+'[1]1.4.sz.mell.'!D120</f>
        <v>0</v>
      </c>
    </row>
    <row r="121" spans="1:5" x14ac:dyDescent="0.3">
      <c r="A121" s="7" t="s">
        <v>350</v>
      </c>
      <c r="B121" s="8" t="s">
        <v>351</v>
      </c>
      <c r="C121" s="53" t="s">
        <v>352</v>
      </c>
      <c r="D121" s="80"/>
      <c r="E121" s="62">
        <f>'[1]1.2.sz.mell.'!D121+'[1]1.3.sz.mell.'!D121+'[1]1.4.sz.mell.'!D121</f>
        <v>0</v>
      </c>
    </row>
    <row r="122" spans="1:5" x14ac:dyDescent="0.3">
      <c r="A122" s="7" t="s">
        <v>353</v>
      </c>
      <c r="B122" s="8" t="s">
        <v>354</v>
      </c>
      <c r="C122" s="53" t="s">
        <v>355</v>
      </c>
      <c r="D122" s="80"/>
      <c r="E122" s="62">
        <f>'[1]1.2.sz.mell.'!D122+'[1]1.3.sz.mell.'!D122+'[1]1.4.sz.mell.'!D122</f>
        <v>0</v>
      </c>
    </row>
    <row r="123" spans="1:5" ht="15" thickBot="1" x14ac:dyDescent="0.35">
      <c r="A123" s="7" t="s">
        <v>356</v>
      </c>
      <c r="B123" s="8" t="s">
        <v>357</v>
      </c>
      <c r="C123" s="53" t="s">
        <v>358</v>
      </c>
      <c r="D123" s="80"/>
      <c r="E123" s="68">
        <f>'[1]1.2.sz.mell.'!D123+'[1]1.3.sz.mell.'!D123+'[1]1.4.sz.mell.'!D123</f>
        <v>0</v>
      </c>
    </row>
    <row r="124" spans="1:5" ht="15" thickBot="1" x14ac:dyDescent="0.35">
      <c r="A124" s="5" t="s">
        <v>26</v>
      </c>
      <c r="B124" s="6"/>
      <c r="C124" s="75" t="s">
        <v>359</v>
      </c>
      <c r="D124" s="69">
        <f>SUM(D125:D129)</f>
        <v>0</v>
      </c>
      <c r="E124" s="69">
        <f>SUM(E125:E129)</f>
        <v>0</v>
      </c>
    </row>
    <row r="125" spans="1:5" x14ac:dyDescent="0.3">
      <c r="A125" s="7" t="s">
        <v>360</v>
      </c>
      <c r="B125" s="8" t="s">
        <v>361</v>
      </c>
      <c r="C125" s="53" t="s">
        <v>362</v>
      </c>
      <c r="D125" s="80"/>
      <c r="E125" s="61">
        <f>'[1]1.2.sz.mell.'!D125+'[1]1.3.sz.mell.'!D125+'[1]1.4.sz.mell.'!D125</f>
        <v>0</v>
      </c>
    </row>
    <row r="126" spans="1:5" x14ac:dyDescent="0.3">
      <c r="A126" s="7" t="s">
        <v>363</v>
      </c>
      <c r="B126" s="8" t="s">
        <v>364</v>
      </c>
      <c r="C126" s="53" t="s">
        <v>365</v>
      </c>
      <c r="D126" s="80"/>
      <c r="E126" s="62"/>
    </row>
    <row r="127" spans="1:5" x14ac:dyDescent="0.3">
      <c r="A127" s="7" t="s">
        <v>366</v>
      </c>
      <c r="B127" s="8" t="s">
        <v>367</v>
      </c>
      <c r="C127" s="53" t="s">
        <v>368</v>
      </c>
      <c r="D127" s="80"/>
      <c r="E127" s="62">
        <f>'[1]1.2.sz.mell.'!D127+'[1]1.3.sz.mell.'!D127+'[1]1.4.sz.mell.'!D127</f>
        <v>0</v>
      </c>
    </row>
    <row r="128" spans="1:5" x14ac:dyDescent="0.3">
      <c r="A128" s="7" t="s">
        <v>203</v>
      </c>
      <c r="B128" s="8" t="s">
        <v>369</v>
      </c>
      <c r="C128" s="53" t="s">
        <v>370</v>
      </c>
      <c r="D128" s="80"/>
      <c r="E128" s="62">
        <f>'[1]1.2.sz.mell.'!D128+'[1]1.3.sz.mell.'!D128+'[1]1.4.sz.mell.'!D128</f>
        <v>0</v>
      </c>
    </row>
    <row r="129" spans="1:5" ht="15" thickBot="1" x14ac:dyDescent="0.35">
      <c r="A129" s="7" t="s">
        <v>206</v>
      </c>
      <c r="B129" s="13" t="s">
        <v>371</v>
      </c>
      <c r="C129" s="31" t="s">
        <v>372</v>
      </c>
      <c r="D129" s="81"/>
      <c r="E129" s="64">
        <f>'[1]1.2.sz.mell.'!D129+'[1]1.3.sz.mell.'!D129+'[1]1.4.sz.mell.'!D129</f>
        <v>0</v>
      </c>
    </row>
    <row r="130" spans="1:5" ht="15" thickBot="1" x14ac:dyDescent="0.35">
      <c r="A130" s="5" t="s">
        <v>28</v>
      </c>
      <c r="B130" s="6" t="s">
        <v>373</v>
      </c>
      <c r="C130" s="75" t="s">
        <v>374</v>
      </c>
      <c r="D130" s="70">
        <f>+D131+D132+D134+D135</f>
        <v>0</v>
      </c>
      <c r="E130" s="70">
        <f>+E131+E132+E134+E135</f>
        <v>0</v>
      </c>
    </row>
    <row r="131" spans="1:5" x14ac:dyDescent="0.3">
      <c r="A131" s="7" t="s">
        <v>213</v>
      </c>
      <c r="B131" s="8" t="s">
        <v>375</v>
      </c>
      <c r="C131" s="53" t="s">
        <v>376</v>
      </c>
      <c r="D131" s="80"/>
      <c r="E131" s="61">
        <f>'[1]1.2.sz.mell.'!D131+'[1]1.3.sz.mell.'!D131+'[1]1.4.sz.mell.'!D131</f>
        <v>0</v>
      </c>
    </row>
    <row r="132" spans="1:5" x14ac:dyDescent="0.3">
      <c r="A132" s="7" t="s">
        <v>216</v>
      </c>
      <c r="B132" s="8" t="s">
        <v>377</v>
      </c>
      <c r="C132" s="53" t="s">
        <v>378</v>
      </c>
      <c r="D132" s="80"/>
      <c r="E132" s="62">
        <f>'[1]1.2.sz.mell.'!D132+'[1]1.3.sz.mell.'!D132+'[1]1.4.sz.mell.'!D132</f>
        <v>0</v>
      </c>
    </row>
    <row r="133" spans="1:5" x14ac:dyDescent="0.3">
      <c r="A133" s="7" t="s">
        <v>219</v>
      </c>
      <c r="B133" s="8" t="s">
        <v>379</v>
      </c>
      <c r="C133" s="53" t="s">
        <v>380</v>
      </c>
      <c r="D133" s="80"/>
      <c r="E133" s="62">
        <f>'[1]1.2.sz.mell.'!D133+'[1]1.3.sz.mell.'!D133+'[1]1.4.sz.mell.'!D133</f>
        <v>0</v>
      </c>
    </row>
    <row r="134" spans="1:5" x14ac:dyDescent="0.3">
      <c r="A134" s="7" t="s">
        <v>222</v>
      </c>
      <c r="B134" s="8" t="s">
        <v>381</v>
      </c>
      <c r="C134" s="53" t="s">
        <v>382</v>
      </c>
      <c r="D134" s="80"/>
      <c r="E134" s="62">
        <f>'[1]1.2.sz.mell.'!D134+'[1]1.3.sz.mell.'!D134+'[1]1.4.sz.mell.'!D134</f>
        <v>0</v>
      </c>
    </row>
    <row r="135" spans="1:5" ht="15" thickBot="1" x14ac:dyDescent="0.35">
      <c r="A135" s="33" t="s">
        <v>225</v>
      </c>
      <c r="B135" s="8" t="s">
        <v>383</v>
      </c>
      <c r="C135" s="31" t="s">
        <v>384</v>
      </c>
      <c r="D135" s="81"/>
      <c r="E135" s="68">
        <f>'[1]1.2.sz.mell.'!D135+'[1]1.3.sz.mell.'!D135+'[1]1.4.sz.mell.'!D135</f>
        <v>0</v>
      </c>
    </row>
    <row r="136" spans="1:5" ht="15" thickBot="1" x14ac:dyDescent="0.35">
      <c r="A136" s="34" t="s">
        <v>385</v>
      </c>
      <c r="B136" s="35" t="s">
        <v>386</v>
      </c>
      <c r="C136" s="75" t="s">
        <v>387</v>
      </c>
      <c r="D136" s="84"/>
      <c r="E136" s="71"/>
    </row>
    <row r="137" spans="1:5" ht="15" thickBot="1" x14ac:dyDescent="0.35">
      <c r="A137" s="34" t="s">
        <v>52</v>
      </c>
      <c r="B137" s="35" t="s">
        <v>388</v>
      </c>
      <c r="C137" s="75" t="s">
        <v>389</v>
      </c>
      <c r="D137" s="84"/>
      <c r="E137" s="71"/>
    </row>
    <row r="138" spans="1:5" ht="15" thickBot="1" x14ac:dyDescent="0.35">
      <c r="A138" s="5" t="s">
        <v>34</v>
      </c>
      <c r="B138" s="6" t="s">
        <v>390</v>
      </c>
      <c r="C138" s="75" t="s">
        <v>391</v>
      </c>
      <c r="D138" s="72">
        <f>+D115+D119+D124+D130</f>
        <v>0</v>
      </c>
      <c r="E138" s="72">
        <f>+E115+E119+E124+E130</f>
        <v>0</v>
      </c>
    </row>
    <row r="139" spans="1:5" ht="15" thickBot="1" x14ac:dyDescent="0.35">
      <c r="A139" s="36" t="s">
        <v>36</v>
      </c>
      <c r="B139" s="37"/>
      <c r="C139" s="78" t="s">
        <v>392</v>
      </c>
      <c r="D139" s="72">
        <f>+D114+D138</f>
        <v>41384478</v>
      </c>
      <c r="E139" s="72">
        <f>+E114+E138</f>
        <v>41083402</v>
      </c>
    </row>
  </sheetData>
  <mergeCells count="4">
    <mergeCell ref="A1:E1"/>
    <mergeCell ref="A2:C2"/>
    <mergeCell ref="A94:E94"/>
    <mergeCell ref="A95:C9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0"/>
  <sheetViews>
    <sheetView topLeftCell="A55" zoomScaleNormal="100" workbookViewId="0">
      <selection activeCell="F7" sqref="F7"/>
    </sheetView>
  </sheetViews>
  <sheetFormatPr defaultRowHeight="14.4" x14ac:dyDescent="0.3"/>
  <cols>
    <col min="2" max="2" width="37.77734375" customWidth="1"/>
    <col min="3" max="4" width="11.21875" bestFit="1" customWidth="1"/>
    <col min="5" max="5" width="36.21875" customWidth="1"/>
    <col min="6" max="6" width="12.77734375" customWidth="1"/>
    <col min="7" max="7" width="11.21875" bestFit="1" customWidth="1"/>
  </cols>
  <sheetData>
    <row r="1" spans="1:7" ht="20.399999999999999" x14ac:dyDescent="0.3">
      <c r="A1" s="124"/>
      <c r="B1" s="170" t="s">
        <v>459</v>
      </c>
      <c r="C1" s="170"/>
      <c r="D1" s="170"/>
      <c r="E1" s="170"/>
      <c r="F1" s="170"/>
      <c r="G1" s="170"/>
    </row>
    <row r="2" spans="1:7" ht="15" thickBot="1" x14ac:dyDescent="0.35">
      <c r="A2" s="124"/>
      <c r="B2" s="125"/>
      <c r="C2" s="124"/>
      <c r="D2" s="124"/>
      <c r="E2" s="124"/>
      <c r="F2" s="124"/>
      <c r="G2" s="126" t="s">
        <v>393</v>
      </c>
    </row>
    <row r="3" spans="1:7" ht="15" thickBot="1" x14ac:dyDescent="0.35">
      <c r="A3" s="168" t="s">
        <v>56</v>
      </c>
      <c r="B3" s="127" t="s">
        <v>3</v>
      </c>
      <c r="C3" s="128"/>
      <c r="D3" s="129"/>
      <c r="E3" s="127" t="s">
        <v>5</v>
      </c>
      <c r="F3" s="130"/>
      <c r="G3" s="131"/>
    </row>
    <row r="4" spans="1:7" ht="27" thickBot="1" x14ac:dyDescent="0.35">
      <c r="A4" s="169"/>
      <c r="B4" s="132" t="s">
        <v>9</v>
      </c>
      <c r="C4" s="133" t="s">
        <v>1</v>
      </c>
      <c r="D4" s="134" t="s">
        <v>2</v>
      </c>
      <c r="E4" s="135" t="s">
        <v>9</v>
      </c>
      <c r="F4" s="133" t="s">
        <v>1</v>
      </c>
      <c r="G4" s="134" t="s">
        <v>2</v>
      </c>
    </row>
    <row r="5" spans="1:7" ht="15" thickBot="1" x14ac:dyDescent="0.35">
      <c r="A5" s="134">
        <v>1</v>
      </c>
      <c r="B5" s="132">
        <v>2</v>
      </c>
      <c r="C5" s="134">
        <v>3</v>
      </c>
      <c r="D5" s="134">
        <v>4</v>
      </c>
      <c r="E5" s="135">
        <v>5</v>
      </c>
      <c r="F5" s="134">
        <v>6</v>
      </c>
      <c r="G5" s="134">
        <v>7</v>
      </c>
    </row>
    <row r="6" spans="1:7" x14ac:dyDescent="0.3">
      <c r="A6" s="136" t="s">
        <v>14</v>
      </c>
      <c r="B6" s="137" t="s">
        <v>394</v>
      </c>
      <c r="C6" s="138"/>
      <c r="D6" s="138"/>
      <c r="E6" s="139" t="s">
        <v>6</v>
      </c>
      <c r="F6" s="136">
        <f>'1.melléklet'!D99</f>
        <v>17708500</v>
      </c>
      <c r="G6" s="138">
        <f>'1.melléklet'!E99</f>
        <v>17911394</v>
      </c>
    </row>
    <row r="7" spans="1:7" ht="26.4" x14ac:dyDescent="0.3">
      <c r="A7" s="140" t="s">
        <v>16</v>
      </c>
      <c r="B7" s="141" t="s">
        <v>395</v>
      </c>
      <c r="C7" s="142">
        <f>'1.melléklet'!D17</f>
        <v>40000000</v>
      </c>
      <c r="D7" s="142">
        <f>'1.melléklet'!E17</f>
        <v>40000000</v>
      </c>
      <c r="E7" s="143" t="s">
        <v>310</v>
      </c>
      <c r="F7" s="136">
        <f>'1.melléklet'!D100</f>
        <v>1126662</v>
      </c>
      <c r="G7" s="138">
        <f>'1.melléklet'!E100</f>
        <v>724572</v>
      </c>
    </row>
    <row r="8" spans="1:7" x14ac:dyDescent="0.3">
      <c r="A8" s="140" t="s">
        <v>18</v>
      </c>
      <c r="B8" s="141" t="s">
        <v>396</v>
      </c>
      <c r="C8" s="142"/>
      <c r="D8" s="142"/>
      <c r="E8" s="143" t="s">
        <v>397</v>
      </c>
      <c r="F8" s="136">
        <f>'1.melléklet'!D101</f>
        <v>15149316</v>
      </c>
      <c r="G8" s="138">
        <f>'1.melléklet'!E101</f>
        <v>14157452</v>
      </c>
    </row>
    <row r="9" spans="1:7" x14ac:dyDescent="0.3">
      <c r="A9" s="140" t="s">
        <v>20</v>
      </c>
      <c r="B9" s="141" t="s">
        <v>398</v>
      </c>
      <c r="C9" s="142">
        <f>'1.melléklet'!D34</f>
        <v>500000</v>
      </c>
      <c r="D9" s="142">
        <f>'1.melléklet'!E34</f>
        <v>154655</v>
      </c>
      <c r="E9" s="143" t="s">
        <v>314</v>
      </c>
      <c r="F9" s="136"/>
      <c r="G9" s="138"/>
    </row>
    <row r="10" spans="1:7" x14ac:dyDescent="0.3">
      <c r="A10" s="140" t="s">
        <v>22</v>
      </c>
      <c r="B10" s="144" t="s">
        <v>399</v>
      </c>
      <c r="C10" s="142">
        <f>'[1]1.1.sz.mell.'!D52</f>
        <v>0</v>
      </c>
      <c r="D10" s="142"/>
      <c r="E10" s="143" t="s">
        <v>317</v>
      </c>
      <c r="F10" s="136">
        <f>'1.melléklet'!D103</f>
        <v>7400000</v>
      </c>
      <c r="G10" s="138">
        <f>'1.melléklet'!E103</f>
        <v>8289984</v>
      </c>
    </row>
    <row r="11" spans="1:7" ht="15" thickBot="1" x14ac:dyDescent="0.35">
      <c r="A11" s="140" t="s">
        <v>24</v>
      </c>
      <c r="B11" s="141" t="s">
        <v>400</v>
      </c>
      <c r="C11" s="142"/>
      <c r="D11" s="142"/>
      <c r="E11" s="143" t="s">
        <v>8</v>
      </c>
      <c r="F11" s="140"/>
      <c r="G11" s="142"/>
    </row>
    <row r="12" spans="1:7" ht="27" thickBot="1" x14ac:dyDescent="0.35">
      <c r="A12" s="54" t="s">
        <v>38</v>
      </c>
      <c r="B12" s="103" t="s">
        <v>401</v>
      </c>
      <c r="C12" s="104">
        <f>SUM(C6:C7,C8:C10)</f>
        <v>40500000</v>
      </c>
      <c r="D12" s="104">
        <f>SUM(D6:D7,D8:D10)</f>
        <v>40154655</v>
      </c>
      <c r="E12" s="55" t="s">
        <v>402</v>
      </c>
      <c r="F12" s="104">
        <f>SUM(F6:F11)</f>
        <v>41384478</v>
      </c>
      <c r="G12" s="104">
        <f>SUM(G6:G11)</f>
        <v>41083402</v>
      </c>
    </row>
    <row r="13" spans="1:7" ht="26.4" x14ac:dyDescent="0.3">
      <c r="A13" s="147" t="s">
        <v>40</v>
      </c>
      <c r="B13" s="144" t="s">
        <v>403</v>
      </c>
      <c r="C13" s="148">
        <f>+C14+C15+C16+C17</f>
        <v>884478</v>
      </c>
      <c r="D13" s="148">
        <f>+D14+D15+D16+D17</f>
        <v>928747</v>
      </c>
      <c r="E13" s="143" t="s">
        <v>404</v>
      </c>
      <c r="F13" s="147"/>
      <c r="G13" s="149"/>
    </row>
    <row r="14" spans="1:7" x14ac:dyDescent="0.3">
      <c r="A14" s="140" t="s">
        <v>42</v>
      </c>
      <c r="B14" s="141" t="s">
        <v>405</v>
      </c>
      <c r="C14" s="150">
        <f>'1.melléklet'!D77</f>
        <v>884478</v>
      </c>
      <c r="D14" s="150">
        <f>'1.melléklet'!E77</f>
        <v>928747</v>
      </c>
      <c r="E14" s="143" t="s">
        <v>406</v>
      </c>
      <c r="F14" s="140"/>
      <c r="G14" s="142"/>
    </row>
    <row r="15" spans="1:7" x14ac:dyDescent="0.3">
      <c r="A15" s="140" t="s">
        <v>44</v>
      </c>
      <c r="B15" s="141" t="s">
        <v>407</v>
      </c>
      <c r="C15" s="142"/>
      <c r="D15" s="142"/>
      <c r="E15" s="143" t="s">
        <v>408</v>
      </c>
      <c r="F15" s="140"/>
      <c r="G15" s="142"/>
    </row>
    <row r="16" spans="1:7" x14ac:dyDescent="0.3">
      <c r="A16" s="140" t="s">
        <v>46</v>
      </c>
      <c r="B16" s="141" t="s">
        <v>409</v>
      </c>
      <c r="C16" s="142"/>
      <c r="D16" s="142"/>
      <c r="E16" s="143" t="s">
        <v>410</v>
      </c>
      <c r="F16" s="140"/>
      <c r="G16" s="142"/>
    </row>
    <row r="17" spans="1:7" x14ac:dyDescent="0.3">
      <c r="A17" s="140" t="s">
        <v>48</v>
      </c>
      <c r="B17" s="141" t="s">
        <v>411</v>
      </c>
      <c r="C17" s="142"/>
      <c r="D17" s="142"/>
      <c r="E17" s="151" t="s">
        <v>412</v>
      </c>
      <c r="F17" s="147"/>
      <c r="G17" s="142"/>
    </row>
    <row r="18" spans="1:7" ht="26.4" x14ac:dyDescent="0.3">
      <c r="A18" s="140" t="s">
        <v>50</v>
      </c>
      <c r="B18" s="141" t="s">
        <v>413</v>
      </c>
      <c r="C18" s="152">
        <f>+C19+C20</f>
        <v>0</v>
      </c>
      <c r="D18" s="152">
        <f>+D19+D20</f>
        <v>0</v>
      </c>
      <c r="E18" s="143" t="s">
        <v>414</v>
      </c>
      <c r="F18" s="140"/>
      <c r="G18" s="142"/>
    </row>
    <row r="19" spans="1:7" x14ac:dyDescent="0.3">
      <c r="A19" s="147" t="s">
        <v>415</v>
      </c>
      <c r="B19" s="144" t="s">
        <v>416</v>
      </c>
      <c r="C19" s="149"/>
      <c r="D19" s="149"/>
      <c r="E19" s="139" t="s">
        <v>417</v>
      </c>
      <c r="F19" s="140"/>
      <c r="G19" s="149"/>
    </row>
    <row r="20" spans="1:7" ht="27" thickBot="1" x14ac:dyDescent="0.35">
      <c r="A20" s="140" t="s">
        <v>418</v>
      </c>
      <c r="B20" s="141" t="s">
        <v>419</v>
      </c>
      <c r="C20" s="142"/>
      <c r="D20" s="142"/>
      <c r="E20" s="153" t="s">
        <v>365</v>
      </c>
      <c r="F20" s="154"/>
      <c r="G20" s="142"/>
    </row>
    <row r="21" spans="1:7" ht="27" thickBot="1" x14ac:dyDescent="0.35">
      <c r="A21" s="54" t="s">
        <v>420</v>
      </c>
      <c r="B21" s="103" t="s">
        <v>421</v>
      </c>
      <c r="C21" s="104">
        <f>+C13+C18</f>
        <v>884478</v>
      </c>
      <c r="D21" s="104">
        <f>+D13+D18</f>
        <v>928747</v>
      </c>
      <c r="E21" s="55" t="s">
        <v>422</v>
      </c>
      <c r="F21" s="54"/>
      <c r="G21" s="104">
        <f>SUM(G13:G20)</f>
        <v>0</v>
      </c>
    </row>
    <row r="22" spans="1:7" ht="15" thickBot="1" x14ac:dyDescent="0.35">
      <c r="A22" s="54" t="s">
        <v>423</v>
      </c>
      <c r="B22" s="103" t="s">
        <v>424</v>
      </c>
      <c r="C22" s="105">
        <f>+C12+C21</f>
        <v>41384478</v>
      </c>
      <c r="D22" s="105">
        <f>+D12+D21</f>
        <v>41083402</v>
      </c>
      <c r="E22" s="123" t="s">
        <v>425</v>
      </c>
      <c r="F22" s="104">
        <f>+F12+F21</f>
        <v>41384478</v>
      </c>
      <c r="G22" s="57">
        <f>+G12+G21</f>
        <v>41083402</v>
      </c>
    </row>
    <row r="23" spans="1:7" ht="20.399999999999999" x14ac:dyDescent="0.3">
      <c r="A23" s="124"/>
      <c r="B23" s="170" t="s">
        <v>460</v>
      </c>
      <c r="C23" s="170"/>
      <c r="D23" s="170"/>
      <c r="E23" s="170"/>
      <c r="F23" s="170"/>
      <c r="G23" s="170"/>
    </row>
    <row r="24" spans="1:7" ht="15" thickBot="1" x14ac:dyDescent="0.35">
      <c r="A24" s="124"/>
      <c r="B24" s="125"/>
      <c r="C24" s="124"/>
      <c r="D24" s="124"/>
      <c r="E24" s="124"/>
      <c r="F24" s="124"/>
      <c r="G24" s="126" t="s">
        <v>393</v>
      </c>
    </row>
    <row r="25" spans="1:7" ht="15" thickBot="1" x14ac:dyDescent="0.35">
      <c r="A25" s="171" t="s">
        <v>56</v>
      </c>
      <c r="B25" s="127" t="s">
        <v>3</v>
      </c>
      <c r="C25" s="128"/>
      <c r="D25" s="129"/>
      <c r="E25" s="127" t="s">
        <v>5</v>
      </c>
      <c r="F25" s="130"/>
      <c r="G25" s="131"/>
    </row>
    <row r="26" spans="1:7" ht="27" thickBot="1" x14ac:dyDescent="0.35">
      <c r="A26" s="172"/>
      <c r="B26" s="132" t="s">
        <v>9</v>
      </c>
      <c r="C26" s="133" t="s">
        <v>1</v>
      </c>
      <c r="D26" s="134" t="s">
        <v>2</v>
      </c>
      <c r="E26" s="132" t="s">
        <v>9</v>
      </c>
      <c r="F26" s="133" t="s">
        <v>1</v>
      </c>
      <c r="G26" s="134" t="s">
        <v>2</v>
      </c>
    </row>
    <row r="27" spans="1:7" ht="15" thickBot="1" x14ac:dyDescent="0.35">
      <c r="A27" s="134">
        <v>1</v>
      </c>
      <c r="B27" s="132">
        <v>2</v>
      </c>
      <c r="C27" s="134">
        <v>3</v>
      </c>
      <c r="D27" s="134">
        <v>4</v>
      </c>
      <c r="E27" s="132">
        <v>5</v>
      </c>
      <c r="F27" s="134">
        <v>6</v>
      </c>
      <c r="G27" s="134">
        <v>7</v>
      </c>
    </row>
    <row r="28" spans="1:7" ht="26.4" x14ac:dyDescent="0.3">
      <c r="A28" s="136" t="s">
        <v>14</v>
      </c>
      <c r="B28" s="137" t="s">
        <v>428</v>
      </c>
      <c r="C28" s="138"/>
      <c r="D28" s="138"/>
      <c r="E28" s="137" t="s">
        <v>11</v>
      </c>
      <c r="F28" s="136"/>
      <c r="G28" s="138">
        <f>'1.melléklet'!E109</f>
        <v>0</v>
      </c>
    </row>
    <row r="29" spans="1:7" ht="26.4" x14ac:dyDescent="0.3">
      <c r="A29" s="140" t="s">
        <v>16</v>
      </c>
      <c r="B29" s="141" t="s">
        <v>429</v>
      </c>
      <c r="C29" s="142"/>
      <c r="D29" s="142"/>
      <c r="E29" s="141" t="s">
        <v>430</v>
      </c>
      <c r="F29" s="136"/>
      <c r="G29" s="138"/>
    </row>
    <row r="30" spans="1:7" x14ac:dyDescent="0.3">
      <c r="A30" s="140" t="s">
        <v>18</v>
      </c>
      <c r="B30" s="141" t="s">
        <v>431</v>
      </c>
      <c r="C30" s="142"/>
      <c r="D30" s="142"/>
      <c r="E30" s="141" t="s">
        <v>10</v>
      </c>
      <c r="F30" s="136"/>
      <c r="G30" s="138"/>
    </row>
    <row r="31" spans="1:7" ht="26.4" x14ac:dyDescent="0.3">
      <c r="A31" s="140" t="s">
        <v>20</v>
      </c>
      <c r="B31" s="141" t="s">
        <v>432</v>
      </c>
      <c r="C31" s="142">
        <f>'[1]1.1.sz.mell.'!D64</f>
        <v>0</v>
      </c>
      <c r="D31" s="142"/>
      <c r="E31" s="141" t="s">
        <v>433</v>
      </c>
      <c r="F31" s="136"/>
      <c r="G31" s="138"/>
    </row>
    <row r="32" spans="1:7" x14ac:dyDescent="0.3">
      <c r="A32" s="140" t="s">
        <v>22</v>
      </c>
      <c r="B32" s="141"/>
      <c r="C32" s="142"/>
      <c r="D32" s="142"/>
      <c r="E32" s="141" t="s">
        <v>336</v>
      </c>
      <c r="F32" s="136"/>
      <c r="G32" s="138"/>
    </row>
    <row r="33" spans="1:7" x14ac:dyDescent="0.3">
      <c r="A33" s="140" t="s">
        <v>24</v>
      </c>
      <c r="B33" s="141"/>
      <c r="C33" s="142"/>
      <c r="D33" s="142"/>
      <c r="E33" s="146" t="s">
        <v>434</v>
      </c>
      <c r="F33" s="155"/>
      <c r="G33" s="138"/>
    </row>
    <row r="34" spans="1:7" ht="15" thickBot="1" x14ac:dyDescent="0.35">
      <c r="A34" s="147" t="s">
        <v>34</v>
      </c>
      <c r="B34" s="156"/>
      <c r="C34" s="149"/>
      <c r="D34" s="149"/>
      <c r="E34" s="144" t="s">
        <v>7</v>
      </c>
      <c r="F34" s="147"/>
      <c r="G34" s="149"/>
    </row>
    <row r="35" spans="1:7" ht="27" thickBot="1" x14ac:dyDescent="0.35">
      <c r="A35" s="54" t="s">
        <v>36</v>
      </c>
      <c r="B35" s="103" t="s">
        <v>435</v>
      </c>
      <c r="C35" s="104">
        <f>+C28+C30+C31+C33+C34</f>
        <v>0</v>
      </c>
      <c r="D35" s="104">
        <f>+D28+D30+D31+D33+D34</f>
        <v>0</v>
      </c>
      <c r="E35" s="103" t="s">
        <v>436</v>
      </c>
      <c r="F35" s="104">
        <f>+F28+F30+F32+F33+F34</f>
        <v>0</v>
      </c>
      <c r="G35" s="104">
        <f>+G28+G30+G32+G33+G34</f>
        <v>0</v>
      </c>
    </row>
    <row r="36" spans="1:7" ht="26.4" x14ac:dyDescent="0.3">
      <c r="A36" s="136" t="s">
        <v>38</v>
      </c>
      <c r="B36" s="157" t="s">
        <v>437</v>
      </c>
      <c r="C36" s="158">
        <f>+C37+C38+C39+C40+C41</f>
        <v>0</v>
      </c>
      <c r="D36" s="158">
        <f>+D37+D38+D39+D40+D41</f>
        <v>0</v>
      </c>
      <c r="E36" s="141" t="s">
        <v>404</v>
      </c>
      <c r="F36" s="136"/>
      <c r="G36" s="138"/>
    </row>
    <row r="37" spans="1:7" x14ac:dyDescent="0.3">
      <c r="A37" s="140" t="s">
        <v>40</v>
      </c>
      <c r="B37" s="159" t="s">
        <v>438</v>
      </c>
      <c r="C37" s="142"/>
      <c r="D37" s="142"/>
      <c r="E37" s="141" t="s">
        <v>439</v>
      </c>
      <c r="F37" s="140"/>
      <c r="G37" s="142"/>
    </row>
    <row r="38" spans="1:7" x14ac:dyDescent="0.3">
      <c r="A38" s="136" t="s">
        <v>42</v>
      </c>
      <c r="B38" s="159" t="s">
        <v>440</v>
      </c>
      <c r="C38" s="142"/>
      <c r="D38" s="142"/>
      <c r="E38" s="141" t="s">
        <v>408</v>
      </c>
      <c r="F38" s="140"/>
      <c r="G38" s="142"/>
    </row>
    <row r="39" spans="1:7" x14ac:dyDescent="0.3">
      <c r="A39" s="140" t="s">
        <v>44</v>
      </c>
      <c r="B39" s="159" t="s">
        <v>441</v>
      </c>
      <c r="C39" s="142"/>
      <c r="D39" s="142"/>
      <c r="E39" s="141" t="s">
        <v>410</v>
      </c>
      <c r="F39" s="140"/>
      <c r="G39" s="142">
        <f>'[1]1.1.sz.mell.'!D116</f>
        <v>0</v>
      </c>
    </row>
    <row r="40" spans="1:7" x14ac:dyDescent="0.3">
      <c r="A40" s="136" t="s">
        <v>46</v>
      </c>
      <c r="B40" s="159" t="s">
        <v>442</v>
      </c>
      <c r="C40" s="142"/>
      <c r="D40" s="142"/>
      <c r="E40" s="144" t="s">
        <v>412</v>
      </c>
      <c r="F40" s="147"/>
      <c r="G40" s="142"/>
    </row>
    <row r="41" spans="1:7" ht="26.4" x14ac:dyDescent="0.3">
      <c r="A41" s="140" t="s">
        <v>48</v>
      </c>
      <c r="B41" s="160" t="s">
        <v>443</v>
      </c>
      <c r="C41" s="142"/>
      <c r="D41" s="142"/>
      <c r="E41" s="141" t="s">
        <v>444</v>
      </c>
      <c r="F41" s="140"/>
      <c r="G41" s="142"/>
    </row>
    <row r="42" spans="1:7" ht="26.4" x14ac:dyDescent="0.3">
      <c r="A42" s="136" t="s">
        <v>50</v>
      </c>
      <c r="B42" s="161" t="s">
        <v>445</v>
      </c>
      <c r="C42" s="152">
        <f>+C43+C44+C45+C46+C47</f>
        <v>0</v>
      </c>
      <c r="D42" s="152">
        <f>+D43+D44+D45+D46+D47</f>
        <v>0</v>
      </c>
      <c r="E42" s="137" t="s">
        <v>417</v>
      </c>
      <c r="F42" s="136"/>
      <c r="G42" s="142"/>
    </row>
    <row r="43" spans="1:7" x14ac:dyDescent="0.3">
      <c r="A43" s="140" t="s">
        <v>415</v>
      </c>
      <c r="B43" s="160" t="s">
        <v>446</v>
      </c>
      <c r="C43" s="142">
        <f>'[1]1.1.sz.mell.'!D68</f>
        <v>0</v>
      </c>
      <c r="D43" s="142"/>
      <c r="E43" s="137" t="s">
        <v>370</v>
      </c>
      <c r="F43" s="136"/>
      <c r="G43" s="142"/>
    </row>
    <row r="44" spans="1:7" x14ac:dyDescent="0.3">
      <c r="A44" s="136" t="s">
        <v>418</v>
      </c>
      <c r="B44" s="160" t="s">
        <v>447</v>
      </c>
      <c r="C44" s="142"/>
      <c r="D44" s="142"/>
      <c r="E44" s="162"/>
      <c r="F44" s="155"/>
      <c r="G44" s="142"/>
    </row>
    <row r="45" spans="1:7" x14ac:dyDescent="0.3">
      <c r="A45" s="140" t="s">
        <v>420</v>
      </c>
      <c r="B45" s="159" t="s">
        <v>448</v>
      </c>
      <c r="C45" s="142"/>
      <c r="D45" s="142"/>
      <c r="E45" s="162"/>
      <c r="F45" s="155"/>
      <c r="G45" s="142"/>
    </row>
    <row r="46" spans="1:7" x14ac:dyDescent="0.3">
      <c r="A46" s="136" t="s">
        <v>423</v>
      </c>
      <c r="B46" s="163" t="s">
        <v>449</v>
      </c>
      <c r="C46" s="142"/>
      <c r="D46" s="142"/>
      <c r="E46" s="146"/>
      <c r="F46" s="145"/>
      <c r="G46" s="142"/>
    </row>
    <row r="47" spans="1:7" ht="15" thickBot="1" x14ac:dyDescent="0.35">
      <c r="A47" s="140" t="s">
        <v>426</v>
      </c>
      <c r="B47" s="164" t="s">
        <v>450</v>
      </c>
      <c r="C47" s="142"/>
      <c r="D47" s="142"/>
      <c r="E47" s="162"/>
      <c r="F47" s="155"/>
      <c r="G47" s="142"/>
    </row>
    <row r="48" spans="1:7" ht="40.200000000000003" thickBot="1" x14ac:dyDescent="0.35">
      <c r="A48" s="54" t="s">
        <v>427</v>
      </c>
      <c r="B48" s="103" t="s">
        <v>451</v>
      </c>
      <c r="C48" s="104">
        <f>+C36+C42</f>
        <v>0</v>
      </c>
      <c r="D48" s="104">
        <f>+D36+D42</f>
        <v>0</v>
      </c>
      <c r="E48" s="103" t="s">
        <v>452</v>
      </c>
      <c r="F48" s="54"/>
      <c r="G48" s="104">
        <f>SUM(G36:G47)</f>
        <v>0</v>
      </c>
    </row>
    <row r="49" spans="1:7" ht="15" thickBot="1" x14ac:dyDescent="0.35">
      <c r="A49" s="54" t="s">
        <v>453</v>
      </c>
      <c r="B49" s="103" t="s">
        <v>454</v>
      </c>
      <c r="C49" s="104">
        <f>+C35+C48</f>
        <v>0</v>
      </c>
      <c r="D49" s="104">
        <f>+D35+D48</f>
        <v>0</v>
      </c>
      <c r="E49" s="103" t="s">
        <v>455</v>
      </c>
      <c r="F49" s="104">
        <f>+F35+F48</f>
        <v>0</v>
      </c>
      <c r="G49" s="104">
        <f>+G35+G48</f>
        <v>0</v>
      </c>
    </row>
    <row r="50" spans="1:7" ht="15" thickBot="1" x14ac:dyDescent="0.35">
      <c r="A50" s="54" t="s">
        <v>456</v>
      </c>
      <c r="B50" s="103" t="s">
        <v>457</v>
      </c>
      <c r="C50" s="104">
        <f>SUM(C49,C22)</f>
        <v>41384478</v>
      </c>
      <c r="D50" s="104">
        <f>SUM(D49,D22)</f>
        <v>41083402</v>
      </c>
      <c r="E50" s="103" t="s">
        <v>458</v>
      </c>
      <c r="F50" s="104">
        <f>SUM(F49,F22)</f>
        <v>41384478</v>
      </c>
      <c r="G50" s="104">
        <f>SUM(G49,G22)</f>
        <v>41083402</v>
      </c>
    </row>
  </sheetData>
  <mergeCells count="4">
    <mergeCell ref="A3:A4"/>
    <mergeCell ref="B23:G23"/>
    <mergeCell ref="A25:A26"/>
    <mergeCell ref="B1:G1"/>
  </mergeCells>
  <pageMargins left="0.7" right="0.7" top="0.75" bottom="0.75" header="0.3" footer="0.3"/>
  <pageSetup paperSize="9" scale="67" fitToHeight="0" orientation="portrait" r:id="rId1"/>
  <rowBreaks count="1" manualBreakCount="1">
    <brk id="2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view="pageLayout" zoomScaleNormal="100" workbookViewId="0">
      <selection sqref="A1:XFD1048576"/>
    </sheetView>
  </sheetViews>
  <sheetFormatPr defaultColWidth="9.109375" defaultRowHeight="13.8" x14ac:dyDescent="0.25"/>
  <cols>
    <col min="1" max="1" width="7.77734375" style="106" bestFit="1" customWidth="1"/>
    <col min="2" max="2" width="51.77734375" style="106" bestFit="1" customWidth="1"/>
    <col min="3" max="3" width="16.77734375" style="106" bestFit="1" customWidth="1"/>
    <col min="4" max="16384" width="9.109375" style="106"/>
  </cols>
  <sheetData>
    <row r="1" spans="1:3" ht="39.6" customHeight="1" x14ac:dyDescent="0.3">
      <c r="A1" s="173" t="s">
        <v>53</v>
      </c>
      <c r="B1" s="173"/>
      <c r="C1" s="173"/>
    </row>
    <row r="2" spans="1:3" ht="16.2" thickBot="1" x14ac:dyDescent="0.35">
      <c r="A2" s="107"/>
      <c r="B2" s="107"/>
      <c r="C2" s="107" t="s">
        <v>0</v>
      </c>
    </row>
    <row r="3" spans="1:3" ht="15.6" x14ac:dyDescent="0.25">
      <c r="A3" s="108" t="s">
        <v>12</v>
      </c>
      <c r="B3" s="109" t="s">
        <v>9</v>
      </c>
      <c r="C3" s="110" t="s">
        <v>13</v>
      </c>
    </row>
    <row r="4" spans="1:3" ht="15.6" x14ac:dyDescent="0.25">
      <c r="A4" s="111">
        <v>1</v>
      </c>
      <c r="B4" s="112">
        <v>2</v>
      </c>
      <c r="C4" s="113">
        <v>3</v>
      </c>
    </row>
    <row r="5" spans="1:3" ht="15.6" x14ac:dyDescent="0.3">
      <c r="A5" s="114" t="s">
        <v>14</v>
      </c>
      <c r="B5" s="115" t="s">
        <v>15</v>
      </c>
      <c r="C5" s="116">
        <v>35426842</v>
      </c>
    </row>
    <row r="6" spans="1:3" ht="15.6" x14ac:dyDescent="0.3">
      <c r="A6" s="114" t="s">
        <v>16</v>
      </c>
      <c r="B6" s="115" t="s">
        <v>17</v>
      </c>
      <c r="C6" s="116">
        <v>35155295</v>
      </c>
    </row>
    <row r="7" spans="1:3" ht="15.6" x14ac:dyDescent="0.3">
      <c r="A7" s="117" t="s">
        <v>18</v>
      </c>
      <c r="B7" s="118" t="s">
        <v>19</v>
      </c>
      <c r="C7" s="119">
        <f>C5-C6</f>
        <v>271547</v>
      </c>
    </row>
    <row r="8" spans="1:3" ht="15.6" x14ac:dyDescent="0.3">
      <c r="A8" s="114" t="s">
        <v>20</v>
      </c>
      <c r="B8" s="115" t="s">
        <v>21</v>
      </c>
      <c r="C8" s="116">
        <v>328909</v>
      </c>
    </row>
    <row r="9" spans="1:3" ht="15.6" x14ac:dyDescent="0.3">
      <c r="A9" s="114" t="s">
        <v>22</v>
      </c>
      <c r="B9" s="115" t="s">
        <v>23</v>
      </c>
      <c r="C9" s="116"/>
    </row>
    <row r="10" spans="1:3" ht="15.6" x14ac:dyDescent="0.3">
      <c r="A10" s="117" t="s">
        <v>24</v>
      </c>
      <c r="B10" s="118" t="s">
        <v>25</v>
      </c>
      <c r="C10" s="119">
        <f>C8-C9</f>
        <v>328909</v>
      </c>
    </row>
    <row r="11" spans="1:3" ht="15.6" x14ac:dyDescent="0.3">
      <c r="A11" s="117" t="s">
        <v>26</v>
      </c>
      <c r="B11" s="118" t="s">
        <v>27</v>
      </c>
      <c r="C11" s="119">
        <f>C7+C10</f>
        <v>600456</v>
      </c>
    </row>
    <row r="12" spans="1:3" ht="15.6" x14ac:dyDescent="0.3">
      <c r="A12" s="114" t="s">
        <v>28</v>
      </c>
      <c r="B12" s="115" t="s">
        <v>29</v>
      </c>
      <c r="C12" s="116"/>
    </row>
    <row r="13" spans="1:3" ht="15.6" x14ac:dyDescent="0.3">
      <c r="A13" s="114" t="s">
        <v>30</v>
      </c>
      <c r="B13" s="115" t="s">
        <v>31</v>
      </c>
      <c r="C13" s="116"/>
    </row>
    <row r="14" spans="1:3" ht="15.6" x14ac:dyDescent="0.3">
      <c r="A14" s="114" t="s">
        <v>32</v>
      </c>
      <c r="B14" s="115" t="s">
        <v>33</v>
      </c>
      <c r="C14" s="116"/>
    </row>
    <row r="15" spans="1:3" ht="15.6" x14ac:dyDescent="0.3">
      <c r="A15" s="114" t="s">
        <v>34</v>
      </c>
      <c r="B15" s="115" t="s">
        <v>35</v>
      </c>
      <c r="C15" s="116"/>
    </row>
    <row r="16" spans="1:3" ht="15.6" x14ac:dyDescent="0.3">
      <c r="A16" s="114" t="s">
        <v>36</v>
      </c>
      <c r="B16" s="115" t="s">
        <v>37</v>
      </c>
      <c r="C16" s="116"/>
    </row>
    <row r="17" spans="1:3" ht="15.6" x14ac:dyDescent="0.3">
      <c r="A17" s="114" t="s">
        <v>38</v>
      </c>
      <c r="B17" s="115" t="s">
        <v>39</v>
      </c>
      <c r="C17" s="116"/>
    </row>
    <row r="18" spans="1:3" ht="15.6" x14ac:dyDescent="0.3">
      <c r="A18" s="114" t="s">
        <v>40</v>
      </c>
      <c r="B18" s="115" t="s">
        <v>41</v>
      </c>
      <c r="C18" s="116"/>
    </row>
    <row r="19" spans="1:3" ht="15.6" x14ac:dyDescent="0.3">
      <c r="A19" s="117" t="s">
        <v>42</v>
      </c>
      <c r="B19" s="118" t="s">
        <v>43</v>
      </c>
      <c r="C19" s="119">
        <f>C11</f>
        <v>600456</v>
      </c>
    </row>
    <row r="20" spans="1:3" ht="15.6" x14ac:dyDescent="0.3">
      <c r="A20" s="114" t="s">
        <v>44</v>
      </c>
      <c r="B20" s="115" t="s">
        <v>45</v>
      </c>
      <c r="C20" s="116"/>
    </row>
    <row r="21" spans="1:3" ht="15.6" x14ac:dyDescent="0.3">
      <c r="A21" s="117" t="s">
        <v>46</v>
      </c>
      <c r="B21" s="118" t="s">
        <v>47</v>
      </c>
      <c r="C21" s="119">
        <f>C19-C20</f>
        <v>600456</v>
      </c>
    </row>
    <row r="22" spans="1:3" ht="15.6" x14ac:dyDescent="0.3">
      <c r="A22" s="114" t="s">
        <v>48</v>
      </c>
      <c r="B22" s="115" t="s">
        <v>49</v>
      </c>
      <c r="C22" s="116"/>
    </row>
    <row r="23" spans="1:3" ht="16.2" thickBot="1" x14ac:dyDescent="0.35">
      <c r="A23" s="120" t="s">
        <v>50</v>
      </c>
      <c r="B23" s="121" t="s">
        <v>51</v>
      </c>
      <c r="C23" s="122"/>
    </row>
  </sheetData>
  <mergeCells count="1">
    <mergeCell ref="A1:C1"/>
  </mergeCells>
  <pageMargins left="0.7" right="0.7" top="0.75" bottom="0.75" header="0.3" footer="0.3"/>
  <pageSetup paperSize="9" orientation="portrait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1.melléklet</vt:lpstr>
      <vt:lpstr>2.melléklet</vt:lpstr>
      <vt:lpstr>3.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Füle Mária</dc:creator>
  <cp:lastModifiedBy>Win11</cp:lastModifiedBy>
  <cp:lastPrinted>2025-05-06T13:18:27Z</cp:lastPrinted>
  <dcterms:created xsi:type="dcterms:W3CDTF">2017-05-25T09:34:13Z</dcterms:created>
  <dcterms:modified xsi:type="dcterms:W3CDTF">2026-05-06T17:34:49Z</dcterms:modified>
</cp:coreProperties>
</file>